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sna\Desktop\"/>
    </mc:Choice>
  </mc:AlternateContent>
  <bookViews>
    <workbookView xWindow="0" yWindow="0" windowWidth="28800" windowHeight="11730" activeTab="1"/>
  </bookViews>
  <sheets>
    <sheet name="Punitovci-NK Slavonija" sheetId="3" r:id="rId1"/>
    <sheet name="Petrijevci-društveni dom" sheetId="4" r:id="rId2"/>
    <sheet name="Rekapitulacija" sheetId="5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'Punitovci-NK Slavonija'!$A$1:$F$47</definedName>
    <definedName name="_xlnm._FilterDatabase" localSheetId="2" hidden="1">Rekapitulacija!#REF!</definedName>
    <definedName name="ATR">[1]Nap!$B$17</definedName>
    <definedName name="DATOTEKA">'[1]Osnovni Podaci'!$G$16</definedName>
    <definedName name="DATUM_DANAS">'[1]Osnovni Podaci'!$G$15</definedName>
    <definedName name="_xlnm.Print_Titles" localSheetId="1">'Petrijevci-društveni dom'!$2:$2</definedName>
    <definedName name="_xlnm.Print_Titles" localSheetId="0">'Punitovci-NK Slavonija'!#REF!</definedName>
    <definedName name="_xlnm.Print_Titles" localSheetId="2">Rekapitulacija!#REF!</definedName>
    <definedName name="Jed_Cijena">[2]elektro!#REF!</definedName>
    <definedName name="MJESTO">'[1]Osnovni Podaci'!$G$13</definedName>
    <definedName name="OBRADIO">'[1]Osnovni Podaci'!$C$14</definedName>
    <definedName name="OLE_LINK1" localSheetId="0">'Punitovci-NK Slavonija'!$F$2</definedName>
    <definedName name="OLE_LINK1" localSheetId="2">Rekapitulacija!#REF!</definedName>
    <definedName name="_xlnm.Print_Area" localSheetId="0">'Punitovci-NK Slavonija'!$A$1:$F$136</definedName>
    <definedName name="_xlnm.Print_Area" localSheetId="2">Rekapitulacija!$A$1:$F$14</definedName>
    <definedName name="POPUST">[3]FAKTORI!$B$2</definedName>
    <definedName name="REALIZACIJA_1997" localSheetId="1">'[4]Osn-Pod'!$E$5</definedName>
    <definedName name="REALIZACIJA_1997">'[5]Osn-Pod'!$E$5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4" l="1"/>
  <c r="F8" i="4"/>
  <c r="F10" i="4"/>
  <c r="F12" i="4"/>
  <c r="F18" i="4"/>
  <c r="F20" i="4"/>
  <c r="F25" i="4"/>
  <c r="F28" i="4"/>
  <c r="F32" i="4"/>
  <c r="F36" i="4"/>
  <c r="F39" i="4"/>
  <c r="F45" i="4"/>
  <c r="F47" i="4"/>
  <c r="F49" i="4"/>
  <c r="F56" i="4"/>
  <c r="F57" i="4"/>
  <c r="F64" i="4"/>
  <c r="F65" i="4" s="1"/>
  <c r="F70" i="4"/>
  <c r="F72" i="4"/>
  <c r="F74" i="4"/>
  <c r="F76" i="4"/>
  <c r="F78" i="4"/>
  <c r="F96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9" i="4"/>
  <c r="F120" i="4"/>
  <c r="F121" i="4"/>
  <c r="F122" i="4"/>
  <c r="F123" i="4"/>
  <c r="F131" i="4"/>
  <c r="F133" i="4"/>
  <c r="F134" i="4"/>
  <c r="F136" i="4"/>
  <c r="F137" i="4"/>
  <c r="F145" i="4"/>
  <c r="F146" i="4"/>
  <c r="F147" i="4"/>
  <c r="F148" i="4"/>
  <c r="F149" i="4"/>
  <c r="F150" i="4"/>
  <c r="F157" i="4"/>
  <c r="F164" i="4"/>
  <c r="F173" i="4"/>
  <c r="F174" i="4"/>
  <c r="F113" i="4" l="1"/>
  <c r="F181" i="4" s="1"/>
  <c r="F176" i="4"/>
  <c r="F191" i="4" s="1"/>
  <c r="F13" i="4"/>
  <c r="F79" i="4"/>
  <c r="F58" i="4"/>
  <c r="F152" i="4"/>
  <c r="F187" i="4" s="1"/>
  <c r="F125" i="4"/>
  <c r="F183" i="4" s="1"/>
  <c r="F139" i="4"/>
  <c r="F185" i="4" s="1"/>
  <c r="F40" i="4"/>
  <c r="F167" i="4"/>
  <c r="F189" i="4" s="1"/>
  <c r="F50" i="4"/>
  <c r="F21" i="4"/>
  <c r="B111" i="3"/>
  <c r="F84" i="3"/>
  <c r="D82" i="3"/>
  <c r="F82" i="3" s="1"/>
  <c r="F80" i="3"/>
  <c r="F78" i="3"/>
  <c r="F76" i="3"/>
  <c r="F193" i="4" l="1"/>
  <c r="F82" i="4"/>
  <c r="F74" i="3"/>
  <c r="F86" i="3" s="1"/>
  <c r="F111" i="3" s="1"/>
  <c r="F196" i="4" l="1"/>
  <c r="F5" i="5" s="1"/>
  <c r="F67" i="3"/>
  <c r="F45" i="3" l="1"/>
  <c r="F42" i="3"/>
  <c r="F21" i="3" l="1"/>
  <c r="F23" i="3" l="1"/>
  <c r="F104" i="3" s="1"/>
  <c r="F97" i="3" l="1"/>
  <c r="F93" i="3"/>
  <c r="F65" i="3"/>
  <c r="F62" i="3"/>
  <c r="F39" i="3"/>
  <c r="F36" i="3"/>
  <c r="F99" i="3" l="1"/>
  <c r="F116" i="3" s="1"/>
  <c r="F117" i="3" s="1"/>
  <c r="F48" i="3"/>
  <c r="F109" i="3" s="1"/>
  <c r="F70" i="3"/>
  <c r="F110" i="3" l="1"/>
  <c r="F112" i="3" s="1"/>
  <c r="F105" i="3"/>
  <c r="F119" i="3" l="1"/>
  <c r="F4" i="5" s="1"/>
  <c r="F7" i="5" s="1"/>
  <c r="F8" i="5" s="1"/>
  <c r="F9" i="5" s="1"/>
</calcChain>
</file>

<file path=xl/sharedStrings.xml><?xml version="1.0" encoding="utf-8"?>
<sst xmlns="http://schemas.openxmlformats.org/spreadsheetml/2006/main" count="387" uniqueCount="267">
  <si>
    <t>R.broj</t>
  </si>
  <si>
    <t>Opis stavke</t>
  </si>
  <si>
    <t>jed.mj.</t>
  </si>
  <si>
    <t>količina</t>
  </si>
  <si>
    <t>jed. cijena</t>
  </si>
  <si>
    <t>ukupno</t>
  </si>
  <si>
    <t>1.</t>
  </si>
  <si>
    <t>GRAĐEVINSKO - OBRTNIČKI RADOVI</t>
  </si>
  <si>
    <t>OPĆE NAPOMENE</t>
  </si>
  <si>
    <t>U jediničnu cijenu svake stavke obvezno uključiti sve mjere osiguranja prolaznika, radnika i okolnih građevina za vrijeme trajanja radova, svu potrebnu skelu, sva potrebna premještanja postojećih instalacija i dovođenje istih u prvobitno stanje po završetku radova, sve transporte materijala preostalog od rušenja, deponiranje na gradilišnoj deponiji, utovar i odvoz na gradsku deponiju (5 km udaljenost), odnosno sortiranje i deponiranje na mjesto koje odredi Investitor za eventualnu ponovnu ugradnju, sve nabave, transporte do gradilišta, horizontalne i vertikalne transporte na gradilištu, sav potreban rad, osnovni i pomoćni materijal i pomoćne radnje, razne pripomoći; sva čišćenja u tijeku i nakon završetka radova, a sve do potpune funkcionalne gotovosti i funkcionalnosti svake pojedine stavke i troškovnika u cjelini ‐ ako opisom stavke nije drugačije određeno.</t>
  </si>
  <si>
    <t>GRAĐEVINSKI RADOVI</t>
  </si>
  <si>
    <t>OPĆENITO</t>
  </si>
  <si>
    <t xml:space="preserve">Za nasipavanje u slojevima nakon izvedbe svih temelja  upotrijebiti iskopani materijal sa modulom zbijenosti Ms = 80 MN/m². </t>
  </si>
  <si>
    <t>Svi obračuni za iskop, nasip i odvoz obavljaju se u zbijenom stanju. Iskopani materijal deponirati na udaljenosti 25 m,</t>
  </si>
  <si>
    <t>jer će se isti upotrijebiti za kasnije nasipavanje oko temelja.</t>
  </si>
  <si>
    <t>Iskop se obavlja 95 % strojno, a 5 % ručno.</t>
  </si>
  <si>
    <t>Izvođač je dužan u potpunosti osigurati prijevoz na samom gradilištu i na javnim prometnim površinama te</t>
  </si>
  <si>
    <t xml:space="preserve">osigurati zbrinjavanje viška materijala iz iskopa i svog otpadnog materijala te prijevoz od mjesta iskopa do mjesta istovara na odlagalište, uključivo utovar, istovar, razastiranje i planiranje. </t>
  </si>
  <si>
    <t>1.1.</t>
  </si>
  <si>
    <t>m²</t>
  </si>
  <si>
    <t>2.</t>
  </si>
  <si>
    <t>OPĆENITO:</t>
  </si>
  <si>
    <t>2.1.</t>
  </si>
  <si>
    <t>3.</t>
  </si>
  <si>
    <t>3.1.</t>
  </si>
  <si>
    <t>4.</t>
  </si>
  <si>
    <t>5.</t>
  </si>
  <si>
    <t>OBRTNIČKI RADOVI</t>
  </si>
  <si>
    <t>kom</t>
  </si>
  <si>
    <t>Za ponuđene materijale je potrebno posjedovati : svjedodžbe o sukladnosti, certifikate, potvrde o ispunjavanju zahtjeva kakvoće  i dr.</t>
  </si>
  <si>
    <t>STOLARSKI  RADOVI</t>
  </si>
  <si>
    <t>Izvođač radova je dužan prema glavnom projektu, stvarnim mjerama i izvedbenim detaljima iz projekta izraditi PVC stolariju.</t>
  </si>
  <si>
    <t xml:space="preserve">Izvođač radova je dužan posjedovati suglasnost za obavljanje djelatnosti građenja i izvođenja pojedinih radova prema Zakonu o gradnji </t>
  </si>
  <si>
    <t>Samo po usaglašenim shemama i detaljima moguće je pristupiti izradi radioničke dokumentacije na osnovu koje se izrađuje i montira PVC stolarija.</t>
  </si>
  <si>
    <t>KERAMIČARSKI RADOVI</t>
  </si>
  <si>
    <t xml:space="preserve">Sva popločenja podova i zidova koja su predviđena keramičkim pločicama izvode se od 1. klase, brušene ili s hrapavom gornjom površinom. </t>
  </si>
  <si>
    <t xml:space="preserve">Na sudaru popločenog poda i žbukanog zida dolazi sokl od istih keramičkih pločica u visini od 10 cm. </t>
  </si>
  <si>
    <t>Zidne keramičke pločice se putem odgovarajućeg ljepila lijepe na produžnim cementnim mortom ožbukane zidove.</t>
  </si>
  <si>
    <t xml:space="preserve">Sistem polaganje za sva popločenja je reska na resku, širinu reske dogovoriti sa projektantom. </t>
  </si>
  <si>
    <t xml:space="preserve">Podne keramičke pločice se polažu u cementni mort ili na unaprijed pripremljenu cementnu glazuru lijepe pomoću građevinskog ljepila.  </t>
  </si>
  <si>
    <t xml:space="preserve">Jediničnom cijenom obuhvatiti dobavu osnovnog i spojnog (veznog) materijala, polaganje i fugiranje keramičkih pločica gotovom fugir masom po izboru projektanta, dobavu i ugradbu </t>
  </si>
  <si>
    <t>PVC, Al, mesinganih ili kromiranih kutnih i završnih lajsni, čišćenje podova i zidova i sve transporte.</t>
  </si>
  <si>
    <t>Popločavanje podova keramičkim pločicama</t>
  </si>
  <si>
    <t>Oblaganje zidnog sokla keramičkim pločicama</t>
  </si>
  <si>
    <t>OSTALO</t>
  </si>
  <si>
    <t>Završno fino čišćenje gotovog objekta prije primopredaje investitoru</t>
  </si>
  <si>
    <t xml:space="preserve">Završno fino čišćenje gotovog objekta prije primopredaje investitoru. </t>
  </si>
  <si>
    <t>Sva čišćenja gradilišta u toku gradnje i po završetku pojedinih radova su uključena u pojedine radove i ne obračunavaju se niti naplaćuju posebno, već spadaju u obavezu pojedinog izvođača.</t>
  </si>
  <si>
    <t xml:space="preserve">REKAPITULACIJA </t>
  </si>
  <si>
    <t>GRAĐEVINSKO-OBRTNIČKI RADOVI</t>
  </si>
  <si>
    <t>A.1.</t>
  </si>
  <si>
    <t>UKUPNO A.1.</t>
  </si>
  <si>
    <t>A.2.</t>
  </si>
  <si>
    <t>STOLARSKI RADOVI</t>
  </si>
  <si>
    <t>UKUPNO A.2.</t>
  </si>
  <si>
    <t>A.3.</t>
  </si>
  <si>
    <t>OPREMA I OSTALO</t>
  </si>
  <si>
    <t>UKUPNO A.3.</t>
  </si>
  <si>
    <t>SVEUKUPNO (A.1.+A.2.+A.3.) KN</t>
  </si>
  <si>
    <t>*napomena: navedene cijene su projektantske</t>
  </si>
  <si>
    <t>PRIPREMNI RADOVI</t>
  </si>
  <si>
    <t>Demontaža vanjskih klima jedinica</t>
  </si>
  <si>
    <r>
      <t>m</t>
    </r>
    <r>
      <rPr>
        <vertAlign val="superscript"/>
        <sz val="10"/>
        <rFont val="Open Sans"/>
        <family val="2"/>
      </rPr>
      <t>2</t>
    </r>
  </si>
  <si>
    <t>kom.</t>
  </si>
  <si>
    <t>m'</t>
  </si>
  <si>
    <t>Dobava i montaža inverter klima uređaja</t>
  </si>
  <si>
    <t>Ulazna PVC vrata 180+2*92/215+59 - POZ 1</t>
  </si>
  <si>
    <t>Izrada, doprema i montaža dvokrilnih, ulaznih, 
ostakljenih PVC vrata s obostranim fiksnim panelima i  otklopnim nadsvjetlom ustakljeno dvostrukim IZO staklom punjeno argonom i LOW-E premazom.Stolarija nakon ugradnje mora imati Umin=1,4 w/m²k.
Okvirna konstrukcija i konstrukcija vrata PVC. Vratno krilo opremljeno pragom, kvakom, cilindar bravom i komplet okovom.Stolarija boje RAL 9016.U cijeni sve do potpune gotovosti i funkcionalnosti.</t>
  </si>
  <si>
    <t>PDV 25%</t>
  </si>
  <si>
    <t>SVEUKUPNO</t>
  </si>
  <si>
    <t>Izrada, doprema i montaža četverokrilne klizne stijene, dvije fiksne + dvije klizne i fiksnim nadsvjetlom, ustakljeno dvostrukim IZO staklom punjeno argonom i LOW-E premazom.Stolarija nakon ugradnje mora imati Umin=1,4 w/m²k.
Okvirna konstrukcija i konstrukcija stijene PVC. Vratno krilo opremljeno, kvakom i komplet okovom.Stolarija boje RAL 9016.U cijeni sve do potpune gotovosti i funkcionalnosti.</t>
  </si>
  <si>
    <t>Klizna PVC stijena 390/210+65 - POZ 2</t>
  </si>
  <si>
    <t>Klizna PVC stijena 490/210+65 - POZ 3</t>
  </si>
  <si>
    <t>Izrada, doprema i montaža dvokrilne klizne stijene,jedna fiksna+jedna klizna i fiksnim nadsvjetlom ustakljeno dvostrukim IZO staklom punjeno argonom i LOW-E premazom.Stolarija nakon ugradnje mora imati Umin=1,4 w/m²k.
Okvirna konstrukcija i konstrukcija stijene PVC. Vratno krilo opremljeno, kvakom i komplet okovom.Stolarija boje RAL 9016.U cijeni sve do potpune gotovosti i funkcionalnosti.</t>
  </si>
  <si>
    <t>Klizna PVC stijena 220/210+65 - POZ 2</t>
  </si>
  <si>
    <t>2.2.</t>
  </si>
  <si>
    <t>2.3.</t>
  </si>
  <si>
    <t>3.2.</t>
  </si>
  <si>
    <t>3.3.</t>
  </si>
  <si>
    <t>m2</t>
  </si>
  <si>
    <t>GIPS KARTONSKI I LIČILAČKI RADOVI</t>
  </si>
  <si>
    <t>m</t>
  </si>
  <si>
    <t xml:space="preserve">Dobava i postavljanje spuštenog stropa. 
Donju zonu obložiti jednostrukom oblogom iz gips-kartonske ploče  debljine 12,5 mm. Nosiva potkonstrukcija iz pocinčanih čeličnih tvrdih  profila debljine 2 mm. Montažni CD profili 60/27 na razmaku maks.500 mm,
 Obrada spojeva ploča gipsom. Prije završne obrade (soboslikarski radovi) ploče premazati odgovarajućim temeljnim premazom. U cijenu uračunati sav potreban rad i materijal.
Izvedba u svemu prema tehničkoj uputi proizvođača ploča.
</t>
  </si>
  <si>
    <t>Dobava materijala i bojanje unutarnjih zidova bojom za unutarnje radove, bijele boje ili po želji investitora.  Jedinična cijena sadrži sitne popravke  površina kao što su,  gletanje, brušenje i kitanje, impregnaciju, te dvostruki premaz završnom bojom.
Radna skela bez obzira na visinu uračunata je u jediničnu cijenu. Podloga mora biti čvrsta, nosiva, suha i čista.
Jedinična cijena uključuje sav potreban rad materijal i pribor do pune gotovosti obojene površine.</t>
  </si>
  <si>
    <t>Dobava materijala i bojanje unutarnjih gipskartonskih stropova  disperzivnom bojom za unutarnje radove, bijele boje ili po izboru investitora.
Radna skela bez obzira na visinu uračunata je u jediničnu cijenu. Podloga mora biti čvrsta, nosiva, suha i čista.
Jedinična cijena uključuje sav potreban rad materijal i pribor do pune gotovosti obojene površine.</t>
  </si>
  <si>
    <t>Radovi na oblaganju betonskih greda s gips kartonkim pločama. Potrebno je nakon ugradnje spuštenog stropa vidljive grede obložiti gipskartonskim pločama s potrebnim kutnicima, dodatkom na ljepilo i završanom obradom i bojanjem do potpune gotovosti.</t>
  </si>
  <si>
    <t>Obrada špaleta s unutarnje i vanjske strane nakon ugradnje stolarije. U stavci uračunati pripremne radnje te izradu do potpune gotovosti sa svim potrebnim materijalom.</t>
  </si>
  <si>
    <t>kpl</t>
  </si>
  <si>
    <t>Dobava i montaža inverter klima uređaja nazivne snage hlađenja min. 7kW, komplet zidna unutarnja i vanjska jedinica na mjesto. Energetska klasa A+ ili bolja. U cijenu uračunat sav rad i materijal do pune gotovosti i funkcionalnosti</t>
  </si>
  <si>
    <t>Pažljiva demontaža vanjske klima jedinice. Sve spremiti na mjesto koje odredi Naručitelj do ponovne montaže. Vanjske jedinice nakon uređenja montirati na pročelju iznad stepeništa. U cijenu uračunata ponovna montaža.</t>
  </si>
  <si>
    <t>sveukupno Petrijevci:</t>
  </si>
  <si>
    <t>UKUPNO ELEKTROTEHNIČKA OPREMA I PRIBOR</t>
  </si>
  <si>
    <t>UKUPNO MJERENJA I ISPITIVANJA</t>
  </si>
  <si>
    <t>06.</t>
  </si>
  <si>
    <t>UKUPNO DOKUMANTACIJA</t>
  </si>
  <si>
    <t>05.</t>
  </si>
  <si>
    <t>UKUPNO OSTALA OPREMA I PRIBOR</t>
  </si>
  <si>
    <t>04.</t>
  </si>
  <si>
    <t>UKUPNO SVJETILJKE</t>
  </si>
  <si>
    <t>03.</t>
  </si>
  <si>
    <t>UKUPNO ENERGETSKI KABELI</t>
  </si>
  <si>
    <t>02.</t>
  </si>
  <si>
    <t>UKUPNO RAZDJELNICA PODRUMA RZ 1</t>
  </si>
  <si>
    <t>01.</t>
  </si>
  <si>
    <t>ELEKTROTEHNIČKA OPREMA I PRIBOR</t>
  </si>
  <si>
    <t>UKUPNO DOKAZI KVALITETE</t>
  </si>
  <si>
    <t>kompl.</t>
  </si>
  <si>
    <t>Ispitivanja</t>
  </si>
  <si>
    <t>06.02.</t>
  </si>
  <si>
    <t>Mjerenja</t>
  </si>
  <si>
    <t>06.01.</t>
  </si>
  <si>
    <t>Ispitivanje instalacije i potrebita mjerenja od ovlaštenih institucija kojima se dokazuje kvaliteta izvedenih radova.</t>
  </si>
  <si>
    <t>DOKAZI KVALITETE</t>
  </si>
  <si>
    <t>06</t>
  </si>
  <si>
    <t>UKUPNO DOKUMENTACIJA</t>
  </si>
  <si>
    <t>Upute za rad i održavanje ugrađene opreme i atesti o sukladnosti ugrađene opreme s hrvatskim zakonima i propisima.</t>
  </si>
  <si>
    <t>Atesti ugrađene opreme i upute za rad</t>
  </si>
  <si>
    <t>05.02.</t>
  </si>
  <si>
    <t>Napravljena u AutoCAD Electrical, Eplan ili sl.</t>
  </si>
  <si>
    <t>i digitalnom obliku.</t>
  </si>
  <si>
    <t xml:space="preserve">Dokumentacija mora biti u papirnom obliku </t>
  </si>
  <si>
    <t>(Raspored trošila, jednopolne sheme …)</t>
  </si>
  <si>
    <t xml:space="preserve">Izrada dokumentacije izvedenog stanja </t>
  </si>
  <si>
    <t>Dokumantacija izvedenog stanja</t>
  </si>
  <si>
    <t>05.01.</t>
  </si>
  <si>
    <t>DOKUMENTACIJA</t>
  </si>
  <si>
    <t>Montaža spajanje ispitivanje</t>
  </si>
  <si>
    <t>04.06.</t>
  </si>
  <si>
    <t>Oznaka za kabel</t>
  </si>
  <si>
    <t>04.05.</t>
  </si>
  <si>
    <t>Razvodna kutija, plastična, nadgradna</t>
  </si>
  <si>
    <t>04.04.</t>
  </si>
  <si>
    <t xml:space="preserve">Cijev savitljiva samogasiva siva </t>
  </si>
  <si>
    <t>04.03.</t>
  </si>
  <si>
    <t>Priključnica s poklopcem 16 A - 250 V, ugradna</t>
  </si>
  <si>
    <t>04.02.</t>
  </si>
  <si>
    <t>Prekidač  10 A - 250 V, ugradno</t>
  </si>
  <si>
    <t>04.01.</t>
  </si>
  <si>
    <t>OSTALA OPREMA I PRIBOR</t>
  </si>
  <si>
    <t xml:space="preserve">Montaža spajanje </t>
  </si>
  <si>
    <t>02.05.</t>
  </si>
  <si>
    <t xml:space="preserve">Spojni i montažni materijal </t>
  </si>
  <si>
    <t>03.04.</t>
  </si>
  <si>
    <t>Svjetiljka za označavanje evakuacijskoga puta, s jednostranim piktogramom, LED izvor svjetlosti, vrijeme autonomije min 3h, max 1W, stalni spoj, funkcija autotesta, IP65</t>
  </si>
  <si>
    <t>03.03.</t>
  </si>
  <si>
    <t>Svjetiljka nadgradna, LED izvor svjetlosti, kučište od ABS plastike, inox kopče, difuzor od translucentnog akrilata otpornog na utjecaj kemikalija, efektivni svjetosni tok ili svjetlosni tok svjetiljke s uračunatim gubicima u optičkom sustavu min 5830lm, snaga sistema max 48W (LED izvor+driver, svjetlosna iskoristivost svjetiljke s uračunatim gubicima u optičkom sustavu min 121 lm/W, boja svjetlosti 4000K, uzvrta boje Ra 80, zaštita od zaprljanja IP66, mehanička zaštita IK10, rad na temperaturi okoline +450C, svjetiljka ima dodatne aluminijske hladnjake za dodatno hlađenje LED modual i drivera</t>
  </si>
  <si>
    <t>03.02.</t>
  </si>
  <si>
    <t>Svjetiljka nadgradna, LED izvor svjetlosti, metalno kućište, pokrov od prizmatičnog difuzora, UGR&lt;19, efektivni svjetosni tok ili svjetlosni tok svjetiljke s uračunatim gubicima u optičkom sustavu min 3400lm, snaga sistema max 31W (LED izvor+driver), ukupna svjetlosna iskoristivost svjetiljke 109 lm/W, Ra&gt;80, temperatura boje svjetlosti 3000K, zaštita min IP20, DALI komunikacijsko sučelje</t>
  </si>
  <si>
    <t>03.01.</t>
  </si>
  <si>
    <t>SVJETILJKE</t>
  </si>
  <si>
    <t>Montaža spajanje</t>
  </si>
  <si>
    <t xml:space="preserve">P/F-Y 1×6 mm2 </t>
  </si>
  <si>
    <t>02.04.</t>
  </si>
  <si>
    <t xml:space="preserve">NYY 3×1,5 mm2 </t>
  </si>
  <si>
    <t>02.03.</t>
  </si>
  <si>
    <t xml:space="preserve">NYY 3×2,5 mm2 </t>
  </si>
  <si>
    <t>02.02.</t>
  </si>
  <si>
    <t xml:space="preserve">NYY 4×6 mm2 </t>
  </si>
  <si>
    <t>02.01.</t>
  </si>
  <si>
    <t>ENERGETSKI  KABELI</t>
  </si>
  <si>
    <t>01.14.</t>
  </si>
  <si>
    <t>01.13.</t>
  </si>
  <si>
    <t>Redne stezaljke</t>
  </si>
  <si>
    <t>01.12.</t>
  </si>
  <si>
    <t>Natpisna pločica 80x40 mm - gravirana plastika</t>
  </si>
  <si>
    <t>01.11.</t>
  </si>
  <si>
    <t>Naljepnice upozorenja</t>
  </si>
  <si>
    <t>01.10.</t>
  </si>
  <si>
    <t>Katodni odvodnik prenapona</t>
  </si>
  <si>
    <t>01.09.</t>
  </si>
  <si>
    <t>Kombinirani prekidač (LS-FI)  -  C16/0,03 - 2p</t>
  </si>
  <si>
    <t>01.08.</t>
  </si>
  <si>
    <t>Automatski osigurač 4p, C25 A</t>
  </si>
  <si>
    <t>01.07.</t>
  </si>
  <si>
    <t xml:space="preserve">Automatski osigurač 3p, C16 A </t>
  </si>
  <si>
    <t>01.06.</t>
  </si>
  <si>
    <t xml:space="preserve">Automatski osigurač 1p, C16 A </t>
  </si>
  <si>
    <t>01.05.</t>
  </si>
  <si>
    <t xml:space="preserve">Automatski osigurač 1p, C10 A </t>
  </si>
  <si>
    <t>01.04.</t>
  </si>
  <si>
    <t xml:space="preserve">Automatski osigurač 1p, C6 A </t>
  </si>
  <si>
    <t>01.03.</t>
  </si>
  <si>
    <t xml:space="preserve">Rastavna sklopka 40A, p </t>
  </si>
  <si>
    <t>01.02.</t>
  </si>
  <si>
    <t>Uključen kompletan pribor za montažu i ovjes</t>
  </si>
  <si>
    <t xml:space="preserve">Dimenzija  (DxVxŠ) min 300x400x150 mm </t>
  </si>
  <si>
    <t xml:space="preserve"> </t>
  </si>
  <si>
    <t>Ormar za montažu na zid</t>
  </si>
  <si>
    <t>01.01.</t>
  </si>
  <si>
    <t>RAZDJELNICA PODRUMA RZ 1</t>
  </si>
  <si>
    <t>Uključiti  ispitivanje i puštanje u rad na objektu.</t>
  </si>
  <si>
    <t>U jedinične cijene stavki obavezno uključiti sve nabave, transporte materijala, sav potrebni rad, osnovni i pomoćni materijal  a sve do potpune funkcionalne gotovosti pojedine stavke, uključivo čišćenje nakon dovršetka i u tijeku radova - ako opisom stavke nije drugačije određeno.</t>
  </si>
  <si>
    <t xml:space="preserve">NAPOMENE:
</t>
  </si>
  <si>
    <t xml:space="preserve">jed. cijena </t>
  </si>
  <si>
    <t>jed.     mj.</t>
  </si>
  <si>
    <t>opis stavke</t>
  </si>
  <si>
    <t>stavka</t>
  </si>
  <si>
    <t>UKUPNO GRAĐEVINSKO-OBRTNIČKI:</t>
  </si>
  <si>
    <t>SOBOSLIKARSKO-LIČILAČKI RADOVI UKUPNO:</t>
  </si>
  <si>
    <r>
      <t>m</t>
    </r>
    <r>
      <rPr>
        <vertAlign val="superscript"/>
        <sz val="12"/>
        <rFont val="Times New Roman"/>
        <family val="1"/>
        <charset val="238"/>
      </rPr>
      <t>2</t>
    </r>
  </si>
  <si>
    <r>
      <t>Gletanje i bojanje stropa i zidova stepeništa podruma poludisperzivnim bojama, u dva premaza sa svim potrebnim brušenjima, gletanjima te čišćenjem i otprašivanjem podloge i impregnacijom.U cijenu je uključeno prethodno skidanje postojeće dotrajale boje. Boja u dogovoru s projektantom, obavezna izrada do 3 uzorka vel. cca 1 m</t>
    </r>
    <r>
      <rPr>
        <vertAlign val="superscript"/>
        <sz val="12"/>
        <rFont val="Times New Roman"/>
        <family val="1"/>
        <charset val="238"/>
      </rPr>
      <t xml:space="preserve">2 </t>
    </r>
    <r>
      <rPr>
        <sz val="12"/>
        <rFont val="Times New Roman"/>
        <family val="1"/>
        <charset val="238"/>
      </rPr>
      <t xml:space="preserve">u prostoru prije konačnog odabira boje.   </t>
    </r>
  </si>
  <si>
    <r>
      <t>Gletanje i bojanje ožbukanog stropa hodnika  podruma poludisperzivnim bojama, u dva premaza sa svim potrebnim brušenjima, gletanjima te čišćenjem i otprašivanjem podloge i impregnacijom. Boja u dogovoru s projektantom, obavezna izrada do 3 uzorka vel. cca 1 m</t>
    </r>
    <r>
      <rPr>
        <vertAlign val="superscript"/>
        <sz val="12"/>
        <rFont val="Times New Roman"/>
        <family val="1"/>
        <charset val="238"/>
      </rPr>
      <t xml:space="preserve">2 </t>
    </r>
    <r>
      <rPr>
        <sz val="12"/>
        <rFont val="Times New Roman"/>
        <family val="1"/>
        <charset val="238"/>
      </rPr>
      <t xml:space="preserve">u prostoru prije konačnog odabira boje.   </t>
    </r>
  </si>
  <si>
    <r>
      <t>Gletanje i bojanje ožbukanih zidova poludisperzivnim bojama, u dva premaza sa svim potrebnim brušenjima, gletanjima te čišćenjem i otprašivanjem podloge i impregnacijom. Boja u dogovoru s projektantom, obavezna izrada do 3 uzorka vel. cca 1 m</t>
    </r>
    <r>
      <rPr>
        <vertAlign val="superscript"/>
        <sz val="12"/>
        <rFont val="Times New Roman"/>
        <family val="1"/>
        <charset val="238"/>
      </rPr>
      <t xml:space="preserve">2 </t>
    </r>
    <r>
      <rPr>
        <sz val="12"/>
        <rFont val="Times New Roman"/>
        <family val="1"/>
        <charset val="238"/>
      </rPr>
      <t xml:space="preserve">u prostoru prije konačnog odabira boje.   </t>
    </r>
  </si>
  <si>
    <r>
      <t>m</t>
    </r>
    <r>
      <rPr>
        <vertAlign val="superscript"/>
        <sz val="12"/>
        <rFont val="Times New Roman"/>
        <family val="1"/>
        <charset val="238"/>
      </rPr>
      <t>'</t>
    </r>
  </si>
  <si>
    <t>Bojanje cijevi centralnog grijanja i radijatora uljanom bojom otpornom na visoke temperature. Uključivo potrebne predradnje.</t>
  </si>
  <si>
    <t>Pjeskarenje postojećih cijevi grijanja i radijatora</t>
  </si>
  <si>
    <t>VII. SOBOSLIKARSKO-LIČILAČKI RADOVI</t>
  </si>
  <si>
    <t>STOLARSKI  RADOVI UKUPNO:</t>
  </si>
  <si>
    <t xml:space="preserve">a)    vel. 80x220 cm (D)   </t>
  </si>
  <si>
    <t>Dobava i ugradnja jednokrilnih unutrašnjih punih vrata :</t>
  </si>
  <si>
    <t>VI.  STOLARSKI  RADOVI</t>
  </si>
  <si>
    <t>KERAMIČARSKI  RADOVI UKUPNO:</t>
  </si>
  <si>
    <t>m’</t>
  </si>
  <si>
    <t>Obračun se vrši po m’ izvedenog sokla</t>
  </si>
  <si>
    <r>
      <t>Obračun se vrši po m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izvedenog poda.</t>
    </r>
  </si>
  <si>
    <t>Opločenje podova protukliznim keramičkim pločicama. Boju, veličinu pločica kao i vrstu pločica određuje projektant. Pločice se polažu na ljepilo, s otvorenim reškama debljine 2 mm, (po principu reška na rešku) koje se popunjavaju vodonepropusnom masom za reške. U cijeni uključen otežani rad oko podnog slivnika izvedbe poda u nagibu.</t>
  </si>
  <si>
    <t>V. KERAMIČARSKI  RADOVI</t>
  </si>
  <si>
    <t xml:space="preserve"> IZOLATERSKI  RADOVI UKUPNO:</t>
  </si>
  <si>
    <t>Dobava i postava PE folije na pod podruma. Preklope traka izvesti minimalno 15 cm.</t>
  </si>
  <si>
    <t>Dobava i postava toplinske izolacije podova u podrumu s ekspandiranim polistirenom debljine 3 cm. Polistiren postaviti na hidroizolaciju poda.</t>
  </si>
  <si>
    <t>Izrada horizontalne izolacije podova u podrumu, u slijedećim slojevima                                               
 - hladni bitumenski premaz                                                                                                          
- jedan sloj bitumenske trake za nadzemne 
  i podzemne sustave hidroizolacija sa varenim 
  spojevima preklopa ne manjim od 10 cm</t>
  </si>
  <si>
    <t>IV. IZOLATERSKI  RADOVI</t>
  </si>
  <si>
    <t>ZIDARSKI  RADOVI UKUPNO:</t>
  </si>
  <si>
    <r>
      <t>Obračun po m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izvedenog zida.</t>
    </r>
  </si>
  <si>
    <t>Zidanje pregradnih zidova opekom d=10 cm u produžnom mortu
(zazidavanje otvora).</t>
  </si>
  <si>
    <t xml:space="preserve">Dobava materijala, izrada grube i fine žbuke i žbukanje svih površina na čistu podlogu. Žbuka spravljana u omjeru pijeska, vapna i cementa 12:6:1. Prije žbukanja zidova  podlogu vlažiti da ne isuši žbuku. Stavka uključuje sav potreban glavni, pomoćni materijal i rad. Obračun prema m² zida. </t>
  </si>
  <si>
    <r>
      <t>Nanošenje sloja fine sanacijske žbuke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za sanaciju zidova opterećenih vlagom i solju</t>
    </r>
    <r>
      <rPr>
        <sz val="12"/>
        <color rgb="FFFF0000"/>
        <rFont val="Times New Roman"/>
        <family val="1"/>
        <charset val="238"/>
      </rPr>
      <t>,</t>
    </r>
    <r>
      <rPr>
        <sz val="12"/>
        <color rgb="FF000000"/>
        <rFont val="Times New Roman"/>
        <family val="1"/>
        <charset val="238"/>
      </rPr>
      <t xml:space="preserve"> u debljini od najmanje 5 mm na dijelu fasade u kontaktu sa tlom, a   visini dizanja kapilarne vlage.</t>
    </r>
  </si>
  <si>
    <r>
      <t>Nanošenje izravnavajućeg sloja, temeljne žbuke za sanaciju zidova opterećenih vlagom,</t>
    </r>
    <r>
      <rPr>
        <sz val="12"/>
        <color rgb="FF000000"/>
        <rFont val="Times New Roman"/>
        <family val="1"/>
        <charset val="238"/>
      </rPr>
      <t xml:space="preserve"> u sloju od min 2 cm na dijelu fasade u kontaktu sa tlom, a u visini dizanja kapilarne vlage. Podloga mora biti čvrsta, nosiva, nemasna, bez prašine, mineralna, upijajuća, suha ili mat vlažna.</t>
    </r>
  </si>
  <si>
    <t>Nanošenje sloja za reguliranje upojnosti i poboljšanje prijanjanja na dijelu fasade u kontaktu sa tlom, a u visini dizanja kapilarne vlage. Specijalni temeljni mort za prskanje za sanacijske
žbuke. Zidne površine i spojnice očistite od nepričvršćenih dijelova, prljavštine, prašine, bitumena i sličnih sastavnih dijelova koji smanjuju sposobnost prianjanja (npr. čeličnom metlom, pjeskarenjem ili stlačenim zrakom) te ih ostavite da se osuše.  U stavku uključeno prethodno čišćenje sljubnica do dubine 10mm.</t>
  </si>
  <si>
    <t>III. ZIDARSKI  RADOVI</t>
  </si>
  <si>
    <t>BETONSKI I ARMIRANO-BETONSKI RADOVI UKUPNO:</t>
  </si>
  <si>
    <t>Izvedba plivajućeg cementnog estriha M-25 (površine zaglađene "helikopterom", za ljepljenje keramičkih pločica), debljine 4-6 cm, položenog na uključivo ploče elastificiranog ekspandiranog polistirena (g= 15 kg/m3) debljine 2+4= 6 cm (sa izmjeničnim preklopima), preko kojih se polaže PE-folija debljine 0,2 mm. Uključivo ulaganje trake od polistirena debljine 1 cm u rešku između zida i estriha. Obračun se vrši po m2 kompletne izvedbe (estrih, polistiren, folija).</t>
  </si>
  <si>
    <r>
      <t>m</t>
    </r>
    <r>
      <rPr>
        <vertAlign val="superscript"/>
        <sz val="12"/>
        <rFont val="Times New Roman"/>
        <family val="1"/>
        <charset val="238"/>
      </rPr>
      <t>3</t>
    </r>
  </si>
  <si>
    <t>II. BETONSKI I ARMIRANO-BETONSKI RADOVI</t>
  </si>
  <si>
    <t>RUŠENJE I DEMONTAŽE UKUPNO:</t>
  </si>
  <si>
    <t xml:space="preserve">Skidanje postojeće obloge poda od pečene opeke u ostavi 1. U cijenu uključeno 
odvoženje ruševnog materijala na deponiju.  </t>
  </si>
  <si>
    <t>Razbijanje cementnog estriha d=6 cm u hodniku, garderobi i teretani, utovar materijala u vozilo i odvoz nadeponiju. Ukoliko se nakon skidanje obloge poda ustanovi da je estrih u dobrom stanju isti nije potrebno štemati.</t>
  </si>
  <si>
    <t xml:space="preserve">Razbijanje podnih keramičkih pločica u hodniku, garderobi i teretani zajedno sa veznim materijalom, utovar u vozilo i odvoz na deponiju.  </t>
  </si>
  <si>
    <t xml:space="preserve">Demontaža postojećih dotrajalih unutarnjih  vrata kpl s dovratnikom.  
vel. otvora  88/210 cm  </t>
  </si>
  <si>
    <t>I. RUŠENJE I DEMONTAŽE</t>
  </si>
  <si>
    <t>UKUPNO</t>
  </si>
  <si>
    <t>Iznos</t>
  </si>
  <si>
    <t>Količina</t>
  </si>
  <si>
    <t>J.mj.</t>
  </si>
  <si>
    <t>R.B.</t>
  </si>
  <si>
    <t>ili jednakovrijedno___________</t>
  </si>
  <si>
    <t>PREUREĐENJE I OPREMANJE PODRUMSKIH PROSTORIJA DRUŠTVENOG DOMA „STARA ŠKOLA“ U PETRIJEVCIMA</t>
  </si>
  <si>
    <t>PETRIJEVCI - društveni dom "stara škola"</t>
  </si>
  <si>
    <t>PUNITOVCI - NK Slavonija</t>
  </si>
  <si>
    <t>Dobava i ugradnja materijala za toplinsku izolaciju unutar spuštenog stropa prema negrijanom tavanu.
 λ = 0,039 W/mK, debljine minimalno 20 cm.  
Svi slojevi i karakteristike materijala moraju biti sljedećih svojstava:
- deklarirana toplinska provodljivost po HRN EN 12667 ili jednakovrijedno________________: λD = 0,039 W/mK 
- Otpor difuziji vodene pare μ: 1,1</t>
  </si>
  <si>
    <t>Izrada hidroizolacije stepeništa prije postavljanja keramičkih pločica. Hidroizolacija s materijalom kao Sika PREMAZOM SIKA SIL 107 ili jednako vrijedno _______________________. U stavci uračunati pripremne radnje kao što su pranje podloge pod pritiskom te impregnacija nakon izvršenog čišćenja.</t>
  </si>
  <si>
    <t>Nabava, doprema i oblaganje zidnog sokla, visine 10 cm, keramičkim pločicama 1.klase ili jednakovrijedno___________________ i odgovarajućim keramičkim ljepilom. Po završetku polaganja, fuge se zapunjavaju masom za fugiranje i uglovima silikonom u istoj boji kao i masa za fugiranje.U cijeni sve do potpune gotovosti i funkcionalnosti.</t>
  </si>
  <si>
    <t>Nabava, doprema i popločavanje podova protukliznim keramičkim pločicama 1.klase ili jednakovrijedno____________________ u fleksibilnom ljepilu. Po završetku polaganja, fuge se zapunjavaju masom za fugiranje i uglovima silikonom u istoj boji kao i masa za fugiranje.U cijeni sve do potpune gotovosti i funkcionalnosti.</t>
  </si>
  <si>
    <t xml:space="preserve">TENDER REKAPITULACIJA </t>
  </si>
  <si>
    <r>
      <t>Betoniranje podne ploče, ispod hidroizolacije betonom MB-30, debljine 12 cm, armirane mrežom MA 500/560 (mreža Q-188) što uključiti u cijenu po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sa zaglađenom gornjom površinom.</t>
    </r>
  </si>
  <si>
    <t>1.2.</t>
  </si>
  <si>
    <t>1. UKUPNO</t>
  </si>
  <si>
    <t>2.4.</t>
  </si>
  <si>
    <t>2.UKUPNO</t>
  </si>
  <si>
    <t>3.UKUPNO</t>
  </si>
  <si>
    <t>4.1.</t>
  </si>
  <si>
    <t>4.2.</t>
  </si>
  <si>
    <t>4.3.</t>
  </si>
  <si>
    <t>4.4.</t>
  </si>
  <si>
    <t>4.5.</t>
  </si>
  <si>
    <t>4.6.</t>
  </si>
  <si>
    <t>4.UKUPNO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</si>
</sst>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.&quot;"/>
  </numFmts>
  <fonts count="3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Open Sans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name val="Open Sans"/>
      <family val="2"/>
      <charset val="238"/>
    </font>
    <font>
      <sz val="8"/>
      <name val="Helv"/>
      <charset val="238"/>
    </font>
    <font>
      <sz val="8"/>
      <name val="Open Sans"/>
      <family val="2"/>
      <charset val="238"/>
    </font>
    <font>
      <b/>
      <sz val="8"/>
      <name val="Open Sans"/>
      <family val="2"/>
      <charset val="238"/>
    </font>
    <font>
      <sz val="8"/>
      <name val="Arial"/>
      <family val="2"/>
      <charset val="238"/>
    </font>
    <font>
      <b/>
      <sz val="11"/>
      <name val="Open Sans"/>
      <family val="2"/>
      <charset val="238"/>
    </font>
    <font>
      <sz val="11"/>
      <name val="Open Sans"/>
      <family val="2"/>
      <charset val="238"/>
    </font>
    <font>
      <sz val="11"/>
      <name val="Arial"/>
      <family val="2"/>
      <charset val="238"/>
    </font>
    <font>
      <b/>
      <u/>
      <sz val="11"/>
      <name val="Open Sans"/>
      <family val="2"/>
      <charset val="238"/>
    </font>
    <font>
      <b/>
      <sz val="10"/>
      <name val="Open Sans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Open Sans"/>
      <family val="2"/>
      <charset val="238"/>
    </font>
    <font>
      <b/>
      <sz val="10"/>
      <color indexed="10"/>
      <name val="Open Sans"/>
      <family val="2"/>
      <charset val="238"/>
    </font>
    <font>
      <sz val="10"/>
      <color indexed="8"/>
      <name val="Open Sans"/>
      <family val="2"/>
    </font>
    <font>
      <vertAlign val="superscript"/>
      <sz val="10"/>
      <name val="Open Sans"/>
      <family val="2"/>
    </font>
    <font>
      <b/>
      <sz val="10"/>
      <name val="Arial"/>
      <family val="2"/>
    </font>
    <font>
      <sz val="10"/>
      <color rgb="FFFF0000"/>
      <name val="Open Sans"/>
      <family val="2"/>
      <charset val="238"/>
    </font>
    <font>
      <b/>
      <sz val="10"/>
      <color rgb="FFFF0000"/>
      <name val="Open Sans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8"/>
      <name val="Arial"/>
      <family val="2"/>
      <charset val="238"/>
    </font>
    <font>
      <sz val="9"/>
      <name val="PF Din Text Cond Pro Medium"/>
      <charset val="238"/>
    </font>
    <font>
      <sz val="9"/>
      <name val="PF Din Text Cond Pro Light"/>
      <charset val="238"/>
    </font>
    <font>
      <sz val="8"/>
      <name val="Verdana"/>
      <family val="2"/>
      <charset val="238"/>
    </font>
    <font>
      <b/>
      <sz val="9"/>
      <name val="PF Din Text Cond Pro Light"/>
      <charset val="238"/>
    </font>
    <font>
      <sz val="10"/>
      <name val="PF Din Text Cond Pro Medium"/>
      <charset val="238"/>
    </font>
    <font>
      <b/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4" fontId="17" fillId="0" borderId="0"/>
    <xf numFmtId="0" fontId="4" fillId="0" borderId="0"/>
  </cellStyleXfs>
  <cellXfs count="179">
    <xf numFmtId="0" fontId="0" fillId="0" borderId="0" xfId="0"/>
    <xf numFmtId="0" fontId="4" fillId="0" borderId="0" xfId="1" applyFont="1"/>
    <xf numFmtId="4" fontId="5" fillId="0" borderId="0" xfId="1" applyNumberFormat="1" applyFont="1" applyAlignment="1">
      <alignment horizontal="center" wrapText="1"/>
    </xf>
    <xf numFmtId="0" fontId="6" fillId="2" borderId="0" xfId="1" applyFont="1" applyFill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0" fontId="4" fillId="3" borderId="0" xfId="1" applyFont="1" applyFill="1" applyAlignment="1">
      <alignment vertical="center"/>
    </xf>
    <xf numFmtId="4" fontId="7" fillId="3" borderId="0" xfId="1" applyNumberFormat="1" applyFont="1" applyFill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9" fillId="0" borderId="0" xfId="1" applyFont="1" applyAlignment="1">
      <alignment horizontal="justify" vertical="top"/>
    </xf>
    <xf numFmtId="0" fontId="9" fillId="0" borderId="0" xfId="1" applyFont="1" applyAlignment="1">
      <alignment horizontal="center"/>
    </xf>
    <xf numFmtId="4" fontId="8" fillId="0" borderId="0" xfId="1" applyNumberFormat="1" applyFont="1" applyAlignment="1">
      <alignment horizontal="right" wrapText="1"/>
    </xf>
    <xf numFmtId="4" fontId="9" fillId="0" borderId="0" xfId="1" applyNumberFormat="1" applyFont="1" applyAlignment="1">
      <alignment horizontal="right" wrapText="1"/>
    </xf>
    <xf numFmtId="4" fontId="10" fillId="0" borderId="0" xfId="1" applyNumberFormat="1" applyFont="1" applyAlignment="1">
      <alignment horizontal="center" wrapText="1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left" vertical="top"/>
    </xf>
    <xf numFmtId="0" fontId="1" fillId="0" borderId="0" xfId="1" applyFont="1" applyAlignment="1">
      <alignment horizontal="justify"/>
    </xf>
    <xf numFmtId="0" fontId="3" fillId="0" borderId="0" xfId="1" applyFont="1" applyAlignment="1">
      <alignment horizontal="justify" vertical="top" wrapText="1" shrinkToFit="1"/>
    </xf>
    <xf numFmtId="0" fontId="11" fillId="0" borderId="0" xfId="1" applyFont="1" applyAlignment="1">
      <alignment horizontal="center"/>
    </xf>
    <xf numFmtId="4" fontId="12" fillId="0" borderId="0" xfId="1" applyNumberFormat="1" applyFont="1" applyAlignment="1">
      <alignment horizontal="right" wrapText="1"/>
    </xf>
    <xf numFmtId="4" fontId="11" fillId="0" borderId="0" xfId="1" applyNumberFormat="1" applyFont="1" applyAlignment="1">
      <alignment horizontal="right" wrapText="1"/>
    </xf>
    <xf numFmtId="0" fontId="13" fillId="0" borderId="0" xfId="1" applyFont="1"/>
    <xf numFmtId="4" fontId="13" fillId="0" borderId="0" xfId="1" applyNumberFormat="1" applyFont="1" applyAlignment="1">
      <alignment horizontal="center" wrapText="1"/>
    </xf>
    <xf numFmtId="0" fontId="14" fillId="0" borderId="0" xfId="1" applyFont="1" applyAlignment="1">
      <alignment horizontal="left" vertical="top"/>
    </xf>
    <xf numFmtId="0" fontId="12" fillId="0" borderId="0" xfId="1" applyFont="1" applyAlignment="1">
      <alignment horizontal="left" vertical="top"/>
    </xf>
    <xf numFmtId="0" fontId="3" fillId="0" borderId="0" xfId="1" applyFont="1" applyAlignment="1">
      <alignment horizontal="justify" vertical="top" wrapText="1"/>
    </xf>
    <xf numFmtId="0" fontId="15" fillId="0" borderId="0" xfId="1" applyFont="1" applyAlignment="1">
      <alignment horizontal="center" vertical="top"/>
    </xf>
    <xf numFmtId="0" fontId="15" fillId="0" borderId="0" xfId="1" applyFont="1" applyAlignment="1">
      <alignment horizontal="center"/>
    </xf>
    <xf numFmtId="4" fontId="15" fillId="0" borderId="0" xfId="1" applyNumberFormat="1" applyFont="1" applyAlignment="1">
      <alignment horizontal="right" wrapText="1"/>
    </xf>
    <xf numFmtId="4" fontId="4" fillId="0" borderId="0" xfId="1" applyNumberFormat="1" applyFont="1" applyAlignment="1">
      <alignment horizontal="center" wrapText="1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/>
    </xf>
    <xf numFmtId="4" fontId="3" fillId="0" borderId="0" xfId="1" applyNumberFormat="1" applyFont="1" applyAlignment="1">
      <alignment horizontal="right" wrapText="1"/>
    </xf>
    <xf numFmtId="0" fontId="16" fillId="0" borderId="0" xfId="1" applyFont="1"/>
    <xf numFmtId="4" fontId="16" fillId="0" borderId="0" xfId="1" applyNumberFormat="1" applyFont="1" applyAlignment="1">
      <alignment horizontal="center" wrapText="1"/>
    </xf>
    <xf numFmtId="0" fontId="15" fillId="0" borderId="0" xfId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15" fillId="2" borderId="0" xfId="1" applyFont="1" applyFill="1" applyAlignment="1">
      <alignment horizontal="center" vertical="top"/>
    </xf>
    <xf numFmtId="0" fontId="15" fillId="2" borderId="0" xfId="1" applyFont="1" applyFill="1" applyAlignment="1">
      <alignment horizontal="left" vertical="top"/>
    </xf>
    <xf numFmtId="0" fontId="15" fillId="2" borderId="0" xfId="1" applyFont="1" applyFill="1" applyAlignment="1">
      <alignment horizontal="center"/>
    </xf>
    <xf numFmtId="4" fontId="15" fillId="2" borderId="0" xfId="1" applyNumberFormat="1" applyFont="1" applyFill="1" applyAlignment="1">
      <alignment horizontal="right" wrapText="1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>
      <alignment horizontal="justify" vertical="top" wrapText="1"/>
    </xf>
    <xf numFmtId="4" fontId="15" fillId="0" borderId="0" xfId="1" applyNumberFormat="1" applyFont="1" applyAlignment="1" applyProtection="1">
      <alignment horizontal="right" wrapText="1"/>
      <protection locked="0"/>
    </xf>
    <xf numFmtId="4" fontId="3" fillId="0" borderId="0" xfId="1" applyNumberFormat="1" applyFont="1" applyAlignment="1" applyProtection="1">
      <alignment horizontal="right" wrapText="1"/>
      <protection locked="0"/>
    </xf>
    <xf numFmtId="49" fontId="3" fillId="0" borderId="0" xfId="1" applyNumberFormat="1" applyFont="1" applyAlignment="1">
      <alignment horizontal="left" vertical="top" wrapText="1"/>
    </xf>
    <xf numFmtId="164" fontId="15" fillId="0" borderId="0" xfId="1" applyNumberFormat="1" applyFont="1" applyAlignment="1">
      <alignment horizontal="center" vertical="top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 shrinkToFit="1"/>
    </xf>
    <xf numFmtId="4" fontId="3" fillId="0" borderId="0" xfId="1" applyNumberFormat="1" applyFont="1" applyAlignment="1">
      <alignment horizontal="right" shrinkToFit="1"/>
    </xf>
    <xf numFmtId="4" fontId="15" fillId="0" borderId="0" xfId="1" applyNumberFormat="1" applyFont="1" applyAlignment="1">
      <alignment horizontal="right" shrinkToFit="1"/>
    </xf>
    <xf numFmtId="4" fontId="4" fillId="0" borderId="0" xfId="1" applyNumberFormat="1" applyFont="1" applyAlignment="1">
      <alignment horizontal="center" vertical="center"/>
    </xf>
    <xf numFmtId="0" fontId="3" fillId="0" borderId="0" xfId="1" applyFont="1"/>
    <xf numFmtId="0" fontId="15" fillId="0" borderId="0" xfId="1" applyFont="1" applyAlignment="1">
      <alignment horizontal="justify" vertical="top"/>
    </xf>
    <xf numFmtId="164" fontId="15" fillId="0" borderId="0" xfId="1" applyNumberFormat="1" applyFont="1" applyAlignment="1">
      <alignment horizontal="center" vertical="top"/>
    </xf>
    <xf numFmtId="0" fontId="15" fillId="0" borderId="0" xfId="1" applyFont="1" applyAlignment="1">
      <alignment horizontal="justify" vertical="top" wrapText="1" shrinkToFit="1"/>
    </xf>
    <xf numFmtId="0" fontId="3" fillId="0" borderId="0" xfId="1" applyFont="1" applyAlignment="1">
      <alignment horizontal="center" vertical="center"/>
    </xf>
    <xf numFmtId="4" fontId="3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horizontal="justify" vertical="top"/>
    </xf>
    <xf numFmtId="0" fontId="18" fillId="0" borderId="0" xfId="1" applyFont="1" applyAlignment="1">
      <alignment horizontal="center"/>
    </xf>
    <xf numFmtId="4" fontId="18" fillId="0" borderId="0" xfId="1" applyNumberFormat="1" applyFont="1" applyAlignment="1">
      <alignment horizontal="right" wrapText="1"/>
    </xf>
    <xf numFmtId="4" fontId="19" fillId="0" borderId="0" xfId="1" applyNumberFormat="1" applyFont="1" applyAlignment="1">
      <alignment horizontal="right" wrapText="1"/>
    </xf>
    <xf numFmtId="0" fontId="15" fillId="2" borderId="0" xfId="1" applyFont="1" applyFill="1" applyAlignment="1">
      <alignment horizontal="justify" vertical="top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justify" vertical="top"/>
    </xf>
    <xf numFmtId="4" fontId="5" fillId="0" borderId="0" xfId="1" applyNumberFormat="1" applyFont="1" applyAlignment="1">
      <alignment horizontal="right" wrapText="1"/>
    </xf>
    <xf numFmtId="4" fontId="4" fillId="0" borderId="0" xfId="1" applyNumberFormat="1" applyFont="1" applyAlignment="1">
      <alignment horizontal="right" wrapText="1"/>
    </xf>
    <xf numFmtId="4" fontId="16" fillId="0" borderId="0" xfId="1" applyNumberFormat="1" applyFont="1" applyAlignment="1">
      <alignment horizontal="right" wrapText="1"/>
    </xf>
    <xf numFmtId="4" fontId="20" fillId="0" borderId="0" xfId="0" applyNumberFormat="1" applyFont="1" applyAlignment="1">
      <alignment horizontal="left" vertical="top" wrapText="1"/>
    </xf>
    <xf numFmtId="0" fontId="22" fillId="0" borderId="0" xfId="1" applyFont="1" applyAlignment="1">
      <alignment horizontal="justify" vertical="top"/>
    </xf>
    <xf numFmtId="4" fontId="23" fillId="0" borderId="0" xfId="1" applyNumberFormat="1" applyFont="1" applyAlignment="1" applyProtection="1">
      <alignment horizontal="right" wrapText="1"/>
      <protection locked="0"/>
    </xf>
    <xf numFmtId="4" fontId="24" fillId="0" borderId="0" xfId="1" applyNumberFormat="1" applyFont="1" applyAlignment="1" applyProtection="1">
      <alignment horizontal="right" wrapText="1"/>
      <protection locked="0"/>
    </xf>
    <xf numFmtId="16" fontId="15" fillId="0" borderId="0" xfId="1" applyNumberFormat="1" applyFont="1" applyAlignment="1">
      <alignment horizontal="center" vertical="top"/>
    </xf>
    <xf numFmtId="4" fontId="4" fillId="0" borderId="0" xfId="1" applyNumberFormat="1" applyFont="1"/>
    <xf numFmtId="0" fontId="25" fillId="0" borderId="0" xfId="1" applyFont="1"/>
    <xf numFmtId="4" fontId="25" fillId="0" borderId="0" xfId="1" applyNumberFormat="1" applyFont="1"/>
    <xf numFmtId="4" fontId="25" fillId="0" borderId="0" xfId="1" applyNumberFormat="1" applyFont="1" applyAlignment="1">
      <alignment horizontal="right"/>
    </xf>
    <xf numFmtId="4" fontId="25" fillId="0" borderId="0" xfId="1" applyNumberFormat="1" applyFont="1" applyAlignment="1" applyProtection="1">
      <alignment horizontal="right"/>
      <protection locked="0"/>
    </xf>
    <xf numFmtId="2" fontId="25" fillId="0" borderId="0" xfId="1" applyNumberFormat="1" applyFont="1" applyAlignment="1">
      <alignment horizontal="right"/>
    </xf>
    <xf numFmtId="0" fontId="25" fillId="0" borderId="0" xfId="1" applyFont="1" applyAlignment="1">
      <alignment horizontal="center"/>
    </xf>
    <xf numFmtId="0" fontId="25" fillId="0" borderId="0" xfId="1" applyFont="1" applyAlignment="1">
      <alignment vertical="top" wrapText="1"/>
    </xf>
    <xf numFmtId="14" fontId="25" fillId="0" borderId="0" xfId="1" applyNumberFormat="1" applyFont="1" applyAlignment="1">
      <alignment horizontal="left" vertical="top"/>
    </xf>
    <xf numFmtId="4" fontId="26" fillId="0" borderId="0" xfId="1" applyNumberFormat="1" applyFont="1" applyAlignment="1">
      <alignment horizontal="right"/>
    </xf>
    <xf numFmtId="4" fontId="26" fillId="0" borderId="0" xfId="1" applyNumberFormat="1" applyFont="1" applyAlignment="1" applyProtection="1">
      <alignment horizontal="right"/>
      <protection locked="0"/>
    </xf>
    <xf numFmtId="2" fontId="26" fillId="0" borderId="0" xfId="1" applyNumberFormat="1" applyFont="1" applyAlignment="1">
      <alignment horizontal="right"/>
    </xf>
    <xf numFmtId="0" fontId="26" fillId="0" borderId="0" xfId="1" applyFont="1" applyAlignment="1">
      <alignment horizontal="center"/>
    </xf>
    <xf numFmtId="0" fontId="26" fillId="0" borderId="0" xfId="1" applyFont="1" applyAlignment="1">
      <alignment vertical="top" wrapText="1"/>
    </xf>
    <xf numFmtId="4" fontId="27" fillId="0" borderId="0" xfId="1" applyNumberFormat="1" applyFont="1" applyAlignment="1">
      <alignment horizontal="right" vertical="top"/>
    </xf>
    <xf numFmtId="0" fontId="27" fillId="0" borderId="0" xfId="1" applyFont="1" applyAlignment="1">
      <alignment horizontal="center" vertical="top"/>
    </xf>
    <xf numFmtId="0" fontId="10" fillId="0" borderId="0" xfId="1" applyFont="1" applyAlignment="1">
      <alignment horizontal="justify" vertical="top" wrapText="1"/>
    </xf>
    <xf numFmtId="49" fontId="27" fillId="0" borderId="0" xfId="1" applyNumberFormat="1" applyFont="1" applyAlignment="1">
      <alignment vertical="top"/>
    </xf>
    <xf numFmtId="4" fontId="27" fillId="0" borderId="0" xfId="1" applyNumberFormat="1" applyFont="1" applyAlignment="1" applyProtection="1">
      <alignment horizontal="right" vertical="top"/>
      <protection locked="0"/>
    </xf>
    <xf numFmtId="4" fontId="28" fillId="4" borderId="1" xfId="1" applyNumberFormat="1" applyFont="1" applyFill="1" applyBorder="1" applyAlignment="1">
      <alignment vertical="top"/>
    </xf>
    <xf numFmtId="4" fontId="28" fillId="4" borderId="1" xfId="1" applyNumberFormat="1" applyFont="1" applyFill="1" applyBorder="1" applyAlignment="1" applyProtection="1">
      <alignment vertical="top"/>
      <protection locked="0"/>
    </xf>
    <xf numFmtId="0" fontId="28" fillId="4" borderId="1" xfId="1" applyFont="1" applyFill="1" applyBorder="1" applyAlignment="1">
      <alignment horizontal="center" vertical="top"/>
    </xf>
    <xf numFmtId="0" fontId="28" fillId="4" borderId="1" xfId="1" applyFont="1" applyFill="1" applyBorder="1" applyAlignment="1">
      <alignment horizontal="justify" vertical="top" wrapText="1"/>
    </xf>
    <xf numFmtId="49" fontId="28" fillId="4" borderId="1" xfId="1" applyNumberFormat="1" applyFont="1" applyFill="1" applyBorder="1" applyAlignment="1">
      <alignment vertical="top"/>
    </xf>
    <xf numFmtId="4" fontId="28" fillId="0" borderId="1" xfId="1" applyNumberFormat="1" applyFont="1" applyBorder="1" applyAlignment="1">
      <alignment horizontal="right" vertical="top"/>
    </xf>
    <xf numFmtId="4" fontId="28" fillId="0" borderId="1" xfId="1" applyNumberFormat="1" applyFont="1" applyBorder="1" applyAlignment="1" applyProtection="1">
      <alignment vertical="top"/>
      <protection locked="0"/>
    </xf>
    <xf numFmtId="4" fontId="28" fillId="0" borderId="1" xfId="1" applyNumberFormat="1" applyFont="1" applyBorder="1" applyAlignment="1">
      <alignment vertical="top"/>
    </xf>
    <xf numFmtId="0" fontId="28" fillId="0" borderId="1" xfId="1" applyFont="1" applyBorder="1" applyAlignment="1">
      <alignment horizontal="center" vertical="top"/>
    </xf>
    <xf numFmtId="0" fontId="28" fillId="0" borderId="1" xfId="1" applyFont="1" applyBorder="1" applyAlignment="1">
      <alignment horizontal="justify" vertical="top" wrapText="1"/>
    </xf>
    <xf numFmtId="49" fontId="28" fillId="0" borderId="1" xfId="1" applyNumberFormat="1" applyFont="1" applyBorder="1" applyAlignment="1">
      <alignment vertical="top"/>
    </xf>
    <xf numFmtId="4" fontId="28" fillId="2" borderId="1" xfId="1" applyNumberFormat="1" applyFont="1" applyFill="1" applyBorder="1" applyAlignment="1">
      <alignment vertical="top"/>
    </xf>
    <xf numFmtId="4" fontId="28" fillId="2" borderId="1" xfId="1" applyNumberFormat="1" applyFont="1" applyFill="1" applyBorder="1" applyAlignment="1" applyProtection="1">
      <alignment vertical="top"/>
      <protection locked="0"/>
    </xf>
    <xf numFmtId="0" fontId="28" fillId="2" borderId="1" xfId="1" applyFont="1" applyFill="1" applyBorder="1" applyAlignment="1">
      <alignment horizontal="center" vertical="top"/>
    </xf>
    <xf numFmtId="0" fontId="28" fillId="2" borderId="1" xfId="1" applyFont="1" applyFill="1" applyBorder="1" applyAlignment="1">
      <alignment horizontal="justify" vertical="top" wrapText="1"/>
    </xf>
    <xf numFmtId="49" fontId="28" fillId="2" borderId="1" xfId="1" applyNumberFormat="1" applyFont="1" applyFill="1" applyBorder="1" applyAlignment="1">
      <alignment vertical="top"/>
    </xf>
    <xf numFmtId="4" fontId="28" fillId="0" borderId="0" xfId="1" applyNumberFormat="1" applyFont="1" applyAlignment="1">
      <alignment horizontal="right" vertical="top"/>
    </xf>
    <xf numFmtId="4" fontId="28" fillId="0" borderId="0" xfId="1" applyNumberFormat="1" applyFont="1" applyAlignment="1" applyProtection="1">
      <alignment horizontal="right" vertical="top"/>
      <protection locked="0"/>
    </xf>
    <xf numFmtId="0" fontId="28" fillId="0" borderId="0" xfId="1" applyFont="1" applyAlignment="1">
      <alignment horizontal="center" vertical="top"/>
    </xf>
    <xf numFmtId="0" fontId="29" fillId="0" borderId="0" xfId="1" applyFont="1" applyAlignment="1">
      <alignment horizontal="left" vertical="top" wrapText="1"/>
    </xf>
    <xf numFmtId="49" fontId="28" fillId="0" borderId="0" xfId="1" applyNumberFormat="1" applyFont="1" applyAlignment="1">
      <alignment vertical="top"/>
    </xf>
    <xf numFmtId="0" fontId="28" fillId="0" borderId="0" xfId="3" applyFont="1" applyAlignment="1">
      <alignment horizontal="center" vertical="top"/>
    </xf>
    <xf numFmtId="4" fontId="27" fillId="0" borderId="0" xfId="1" applyNumberFormat="1" applyFont="1" applyAlignment="1">
      <alignment vertical="top"/>
    </xf>
    <xf numFmtId="4" fontId="27" fillId="0" borderId="0" xfId="1" applyNumberFormat="1" applyFont="1" applyAlignment="1" applyProtection="1">
      <alignment vertical="top"/>
      <protection locked="0"/>
    </xf>
    <xf numFmtId="4" fontId="10" fillId="0" borderId="0" xfId="1" applyNumberFormat="1" applyFont="1" applyAlignment="1">
      <alignment vertical="top"/>
    </xf>
    <xf numFmtId="0" fontId="10" fillId="0" borderId="0" xfId="1" applyFont="1" applyAlignment="1">
      <alignment horizontal="center" vertical="top"/>
    </xf>
    <xf numFmtId="4" fontId="28" fillId="5" borderId="1" xfId="1" applyNumberFormat="1" applyFont="1" applyFill="1" applyBorder="1" applyAlignment="1">
      <alignment vertical="top"/>
    </xf>
    <xf numFmtId="4" fontId="28" fillId="5" borderId="1" xfId="1" applyNumberFormat="1" applyFont="1" applyFill="1" applyBorder="1" applyAlignment="1" applyProtection="1">
      <alignment vertical="top"/>
      <protection locked="0"/>
    </xf>
    <xf numFmtId="0" fontId="28" fillId="5" borderId="1" xfId="1" applyFont="1" applyFill="1" applyBorder="1" applyAlignment="1">
      <alignment horizontal="center" vertical="top"/>
    </xf>
    <xf numFmtId="0" fontId="28" fillId="5" borderId="1" xfId="1" applyFont="1" applyFill="1" applyBorder="1" applyAlignment="1">
      <alignment horizontal="justify" vertical="top" wrapText="1"/>
    </xf>
    <xf numFmtId="49" fontId="28" fillId="5" borderId="1" xfId="1" applyNumberFormat="1" applyFont="1" applyFill="1" applyBorder="1" applyAlignment="1">
      <alignment vertical="top"/>
    </xf>
    <xf numFmtId="0" fontId="29" fillId="0" borderId="0" xfId="1" applyFont="1" applyAlignment="1">
      <alignment horizontal="justify" vertical="top" wrapText="1"/>
    </xf>
    <xf numFmtId="4" fontId="28" fillId="0" borderId="0" xfId="1" applyNumberFormat="1" applyFont="1" applyAlignment="1">
      <alignment vertical="top"/>
    </xf>
    <xf numFmtId="4" fontId="28" fillId="0" borderId="0" xfId="1" applyNumberFormat="1" applyFont="1" applyAlignment="1" applyProtection="1">
      <alignment vertical="top"/>
      <protection locked="0"/>
    </xf>
    <xf numFmtId="0" fontId="28" fillId="0" borderId="0" xfId="1" applyFont="1" applyAlignment="1">
      <alignment horizontal="justify" vertical="top" wrapText="1"/>
    </xf>
    <xf numFmtId="0" fontId="30" fillId="0" borderId="0" xfId="1" applyFont="1" applyAlignment="1">
      <alignment horizontal="center" vertical="top"/>
    </xf>
    <xf numFmtId="4" fontId="31" fillId="0" borderId="0" xfId="1" applyNumberFormat="1" applyFont="1" applyAlignment="1">
      <alignment horizontal="right" vertical="top"/>
    </xf>
    <xf numFmtId="0" fontId="31" fillId="0" borderId="0" xfId="1" applyFont="1" applyAlignment="1">
      <alignment horizontal="center" vertical="top"/>
    </xf>
    <xf numFmtId="49" fontId="31" fillId="0" borderId="0" xfId="1" applyNumberFormat="1" applyFont="1" applyAlignment="1">
      <alignment vertical="top"/>
    </xf>
    <xf numFmtId="0" fontId="30" fillId="0" borderId="0" xfId="1" applyFont="1" applyAlignment="1">
      <alignment horizontal="left" vertical="top" wrapText="1"/>
    </xf>
    <xf numFmtId="0" fontId="31" fillId="0" borderId="0" xfId="1" applyFont="1" applyAlignment="1">
      <alignment horizontal="left" vertical="top" wrapText="1"/>
    </xf>
    <xf numFmtId="4" fontId="28" fillId="2" borderId="2" xfId="1" applyNumberFormat="1" applyFont="1" applyFill="1" applyBorder="1" applyAlignment="1">
      <alignment horizontal="center" vertical="center"/>
    </xf>
    <xf numFmtId="4" fontId="28" fillId="2" borderId="2" xfId="1" applyNumberFormat="1" applyFont="1" applyFill="1" applyBorder="1" applyAlignment="1">
      <alignment horizontal="center" vertical="center" wrapText="1"/>
    </xf>
    <xf numFmtId="0" fontId="28" fillId="2" borderId="2" xfId="1" applyFont="1" applyFill="1" applyBorder="1" applyAlignment="1">
      <alignment horizontal="center" vertical="center" wrapText="1"/>
    </xf>
    <xf numFmtId="49" fontId="28" fillId="2" borderId="2" xfId="1" applyNumberFormat="1" applyFont="1" applyFill="1" applyBorder="1" applyAlignment="1">
      <alignment horizontal="center" vertical="center"/>
    </xf>
    <xf numFmtId="4" fontId="25" fillId="0" borderId="0" xfId="1" applyNumberFormat="1" applyFont="1" applyAlignment="1">
      <alignment wrapText="1"/>
    </xf>
    <xf numFmtId="4" fontId="25" fillId="0" borderId="0" xfId="1" applyNumberFormat="1" applyFont="1" applyProtection="1">
      <protection locked="0"/>
    </xf>
    <xf numFmtId="2" fontId="25" fillId="0" borderId="0" xfId="1" applyNumberFormat="1" applyFont="1" applyAlignment="1">
      <alignment horizontal="right" wrapText="1"/>
    </xf>
    <xf numFmtId="0" fontId="25" fillId="0" borderId="0" xfId="1" applyFont="1" applyAlignment="1">
      <alignment horizontal="center" wrapText="1"/>
    </xf>
    <xf numFmtId="0" fontId="25" fillId="0" borderId="0" xfId="1" quotePrefix="1" applyFont="1" applyAlignment="1">
      <alignment horizontal="justify" vertical="top" wrapText="1"/>
    </xf>
    <xf numFmtId="0" fontId="25" fillId="0" borderId="0" xfId="1" applyFont="1" applyAlignment="1">
      <alignment horizontal="left" vertical="top" wrapText="1"/>
    </xf>
    <xf numFmtId="0" fontId="25" fillId="0" borderId="0" xfId="1" applyFont="1" applyAlignment="1">
      <alignment horizontal="justify" vertical="top" wrapText="1"/>
    </xf>
    <xf numFmtId="4" fontId="26" fillId="0" borderId="0" xfId="1" applyNumberFormat="1" applyFont="1"/>
    <xf numFmtId="4" fontId="26" fillId="0" borderId="0" xfId="1" applyNumberFormat="1" applyFont="1" applyProtection="1">
      <protection locked="0"/>
    </xf>
    <xf numFmtId="0" fontId="33" fillId="0" borderId="0" xfId="1" applyFont="1"/>
    <xf numFmtId="4" fontId="33" fillId="0" borderId="5" xfId="1" applyNumberFormat="1" applyFont="1" applyBorder="1"/>
    <xf numFmtId="2" fontId="33" fillId="0" borderId="5" xfId="1" applyNumberFormat="1" applyFont="1" applyBorder="1" applyAlignment="1">
      <alignment horizontal="right"/>
    </xf>
    <xf numFmtId="0" fontId="33" fillId="0" borderId="0" xfId="1" applyFont="1" applyAlignment="1">
      <alignment horizontal="center"/>
    </xf>
    <xf numFmtId="0" fontId="33" fillId="0" borderId="0" xfId="1" applyFont="1" applyAlignment="1">
      <alignment wrapText="1"/>
    </xf>
    <xf numFmtId="0" fontId="33" fillId="0" borderId="0" xfId="1" applyFont="1" applyAlignment="1">
      <alignment vertical="top"/>
    </xf>
    <xf numFmtId="4" fontId="25" fillId="0" borderId="5" xfId="1" applyNumberFormat="1" applyFont="1" applyBorder="1" applyAlignment="1">
      <alignment wrapText="1"/>
    </xf>
    <xf numFmtId="4" fontId="25" fillId="0" borderId="5" xfId="1" applyNumberFormat="1" applyFont="1" applyBorder="1" applyProtection="1">
      <protection locked="0"/>
    </xf>
    <xf numFmtId="2" fontId="25" fillId="0" borderId="5" xfId="1" applyNumberFormat="1" applyFont="1" applyBorder="1" applyAlignment="1">
      <alignment horizontal="right" wrapText="1"/>
    </xf>
    <xf numFmtId="0" fontId="25" fillId="0" borderId="5" xfId="1" applyFont="1" applyBorder="1" applyAlignment="1">
      <alignment horizontal="center" wrapText="1"/>
    </xf>
    <xf numFmtId="0" fontId="25" fillId="0" borderId="5" xfId="1" applyFont="1" applyBorder="1" applyAlignment="1">
      <alignment horizontal="justify" vertical="top" wrapText="1"/>
    </xf>
    <xf numFmtId="4" fontId="33" fillId="0" borderId="0" xfId="1" applyNumberFormat="1" applyFont="1"/>
    <xf numFmtId="2" fontId="25" fillId="0" borderId="5" xfId="1" applyNumberFormat="1" applyFont="1" applyBorder="1" applyAlignment="1">
      <alignment horizontal="right"/>
    </xf>
    <xf numFmtId="0" fontId="25" fillId="0" borderId="5" xfId="1" applyFont="1" applyBorder="1" applyAlignment="1">
      <alignment vertical="top" wrapText="1"/>
    </xf>
    <xf numFmtId="0" fontId="33" fillId="0" borderId="0" xfId="1" applyFont="1" applyAlignment="1">
      <alignment horizontal="justify"/>
    </xf>
    <xf numFmtId="0" fontId="33" fillId="0" borderId="0" xfId="1" applyFont="1" applyAlignment="1">
      <alignment vertical="top" wrapText="1"/>
    </xf>
    <xf numFmtId="2" fontId="33" fillId="0" borderId="0" xfId="1" applyNumberFormat="1" applyFont="1" applyAlignment="1">
      <alignment horizontal="right"/>
    </xf>
    <xf numFmtId="0" fontId="35" fillId="0" borderId="0" xfId="1" applyFont="1" applyAlignment="1">
      <alignment vertical="top"/>
    </xf>
    <xf numFmtId="0" fontId="35" fillId="0" borderId="0" xfId="1" applyFont="1" applyAlignment="1">
      <alignment horizontal="justify" vertical="top" wrapText="1"/>
    </xf>
    <xf numFmtId="4" fontId="33" fillId="0" borderId="5" xfId="1" applyNumberFormat="1" applyFont="1" applyBorder="1" applyAlignment="1">
      <alignment wrapText="1"/>
    </xf>
    <xf numFmtId="0" fontId="33" fillId="0" borderId="0" xfId="1" applyFont="1" applyAlignment="1">
      <alignment horizontal="justify" vertical="top" wrapText="1"/>
    </xf>
    <xf numFmtId="0" fontId="33" fillId="0" borderId="0" xfId="1" applyFont="1" applyAlignment="1">
      <alignment horizontal="left" vertical="top" wrapText="1"/>
    </xf>
    <xf numFmtId="4" fontId="37" fillId="0" borderId="2" xfId="1" applyNumberFormat="1" applyFont="1" applyBorder="1" applyAlignment="1">
      <alignment horizontal="center" vertical="center"/>
    </xf>
    <xf numFmtId="2" fontId="37" fillId="0" borderId="2" xfId="1" applyNumberFormat="1" applyFont="1" applyBorder="1" applyAlignment="1">
      <alignment horizontal="right" vertical="center"/>
    </xf>
    <xf numFmtId="4" fontId="37" fillId="0" borderId="2" xfId="1" applyNumberFormat="1" applyFont="1" applyBorder="1" applyAlignment="1">
      <alignment horizontal="center" wrapText="1"/>
    </xf>
    <xf numFmtId="4" fontId="37" fillId="0" borderId="2" xfId="1" applyNumberFormat="1" applyFont="1" applyBorder="1" applyAlignment="1">
      <alignment horizontal="center" vertical="center" wrapText="1"/>
    </xf>
    <xf numFmtId="0" fontId="38" fillId="0" borderId="0" xfId="1" applyFont="1" applyAlignment="1">
      <alignment horizontal="center" vertical="top"/>
    </xf>
    <xf numFmtId="0" fontId="38" fillId="0" borderId="0" xfId="1" applyFont="1" applyAlignment="1">
      <alignment horizontal="left" vertical="top" wrapText="1"/>
    </xf>
    <xf numFmtId="16" fontId="3" fillId="0" borderId="0" xfId="1" applyNumberFormat="1" applyFont="1" applyAlignment="1">
      <alignment horizontal="center" vertical="top"/>
    </xf>
    <xf numFmtId="49" fontId="32" fillId="6" borderId="4" xfId="1" applyNumberFormat="1" applyFont="1" applyFill="1" applyBorder="1" applyAlignment="1">
      <alignment horizontal="center" vertical="top"/>
    </xf>
    <xf numFmtId="49" fontId="32" fillId="6" borderId="1" xfId="1" applyNumberFormat="1" applyFont="1" applyFill="1" applyBorder="1" applyAlignment="1">
      <alignment horizontal="center" vertical="top"/>
    </xf>
    <xf numFmtId="49" fontId="32" fillId="6" borderId="3" xfId="1" applyNumberFormat="1" applyFont="1" applyFill="1" applyBorder="1" applyAlignment="1">
      <alignment horizontal="center" vertical="top"/>
    </xf>
    <xf numFmtId="0" fontId="30" fillId="0" borderId="0" xfId="1" applyFont="1" applyAlignment="1">
      <alignment horizontal="left" vertical="top" wrapText="1"/>
    </xf>
  </cellXfs>
  <cellStyles count="4">
    <cellStyle name="Normal 10" xfId="2"/>
    <cellStyle name="Normal 2" xfId="1"/>
    <cellStyle name="Normalno" xfId="0" builtinId="0"/>
    <cellStyle name="Normalno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32</xdr:row>
      <xdr:rowOff>47626</xdr:rowOff>
    </xdr:from>
    <xdr:ext cx="4062504" cy="2381250"/>
    <xdr:pic>
      <xdr:nvPicPr>
        <xdr:cNvPr id="2" name="Slika 1">
          <a:extLst>
            <a:ext uri="{FF2B5EF4-FFF2-40B4-BE49-F238E27FC236}">
              <a16:creationId xmlns:a16="http://schemas.microsoft.com/office/drawing/2014/main" id="{5C991E99-D2B9-4D43-8B28-D01B5D929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5067301"/>
          <a:ext cx="4062504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28</xdr:row>
      <xdr:rowOff>19049</xdr:rowOff>
    </xdr:from>
    <xdr:ext cx="4032031" cy="3017369"/>
    <xdr:pic>
      <xdr:nvPicPr>
        <xdr:cNvPr id="3" name="Slika 2">
          <a:extLst>
            <a:ext uri="{FF2B5EF4-FFF2-40B4-BE49-F238E27FC236}">
              <a16:creationId xmlns:a16="http://schemas.microsoft.com/office/drawing/2014/main" id="{68BFE151-29B5-469E-96F1-672B186EE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552949"/>
          <a:ext cx="4032031" cy="3017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28575</xdr:colOff>
      <xdr:row>25</xdr:row>
      <xdr:rowOff>28575</xdr:rowOff>
    </xdr:from>
    <xdr:ext cx="4063890" cy="2028825"/>
    <xdr:pic>
      <xdr:nvPicPr>
        <xdr:cNvPr id="4" name="Slika 3">
          <a:extLst>
            <a:ext uri="{FF2B5EF4-FFF2-40B4-BE49-F238E27FC236}">
              <a16:creationId xmlns:a16="http://schemas.microsoft.com/office/drawing/2014/main" id="{A642C3C0-F15B-42B0-B243-A6161EF64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076700"/>
          <a:ext cx="4063890" cy="202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Oklaj%20novi%20program\SJ_DAL_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stor\hellion\Helion%20-%20Vanja\01%20-%20posao\2020\00%20-%20lete&#263;e\01%20-%20Punitovci%20NK%20Slavonija\NK%20Slavonija%201.%20tro&#353;kovni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data1%20(d)\P%200134%20-%20Alca%20kukuzovac\backup%20dalibor\PODLOGE\bero%20werkos\RN%20018-07-KU%20Krajobrazno%20&#272;akovo-Sredanci\Ugovorni%20tro&#353;kovnik%20KRAJOBRAZ%20&#272;AKOVO%20-%20SREDANC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ana-m\D\farma-SLAscaK\TEND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um-mario\d\farma-SLAscaK\TEND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Nap"/>
      <sheetName val="Osnovni Podaci"/>
    </sheetNames>
    <sheetDataSet>
      <sheetData sheetId="0" refreshError="1"/>
      <sheetData sheetId="1">
        <row r="17">
          <cell r="B17" t="str">
            <v>Ć®</v>
          </cell>
        </row>
      </sheetData>
      <sheetData sheetId="2">
        <row r="13">
          <cell r="G13" t="str">
            <v>PO@EGA</v>
          </cell>
        </row>
        <row r="14">
          <cell r="C14" t="str">
            <v>,dipl.ing.gra|.</v>
          </cell>
        </row>
        <row r="15">
          <cell r="G15">
            <v>35561.077915277776</v>
          </cell>
        </row>
        <row r="16">
          <cell r="G16" t="str">
            <v>(xls]SIOCI556)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1"/>
      <sheetName val="građevinsko obrtnički"/>
      <sheetName val="2"/>
      <sheetName val="vodovod"/>
      <sheetName val="3"/>
      <sheetName val="prom-manipulativne"/>
      <sheetName val="4"/>
      <sheetName val="krajobraz"/>
      <sheetName val="5"/>
      <sheetName val="strojarske instalacije"/>
      <sheetName val="6"/>
      <sheetName val="elektro"/>
      <sheetName val="7"/>
      <sheetName val="ostalo"/>
      <sheetName val="rekapitulacij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KTORI"/>
      <sheetName val="A.trasa"/>
      <sheetName val="B.PUTNI PRIJELAZI I PROLAZI"/>
      <sheetName val="C.PUO &quot;ĐAKOVO - JUG&quot; "/>
      <sheetName val="D.PUO &quot;ANDRIJEVCI&quot;"/>
      <sheetName val="Rekapitulacija"/>
      <sheetName val="Uputa"/>
      <sheetName val="A_trasa"/>
      <sheetName val="B_PUTNI_PRIJELAZI_I_PROLAZI"/>
      <sheetName val="C_PUO_&quot;ĐAKOVO_-_JUG&quot;_"/>
      <sheetName val="D_PUO_&quot;ANDRIJEVCI&quot;"/>
      <sheetName val="A_trasa1"/>
      <sheetName val="B_PUTNI_PRIJELAZI_I_PROLAZI1"/>
      <sheetName val="C_PUO_&quot;ĐAKOVO_-_JUG&quot;_1"/>
      <sheetName val="D_PUO_&quot;ANDRIJEVCI&quot;1"/>
      <sheetName val="A_trasa2"/>
      <sheetName val="B_PUTNI_PRIJELAZI_I_PROLAZI2"/>
      <sheetName val="C_PUO_&quot;ĐAKOVO_-_JUG&quot;_2"/>
      <sheetName val="D_PUO_&quot;ANDRIJEVCI&quot;2"/>
      <sheetName val="A_trasa3"/>
      <sheetName val="B_PUTNI_PRIJELAZI_I_PROLAZI3"/>
      <sheetName val="C_PUO_&quot;ĐAKOVO_-_JUG&quot;_3"/>
      <sheetName val="D_PUO_&quot;ANDRIJEVCI&quot;3"/>
    </sheetNames>
    <sheetDataSet>
      <sheetData sheetId="0" refreshError="1">
        <row r="2">
          <cell r="B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Module6"/>
      <sheetName val="Module5"/>
      <sheetName val="Module4"/>
      <sheetName val="Module3"/>
      <sheetName val="Module2"/>
      <sheetName val="Module1"/>
      <sheetName val="Nap"/>
      <sheetName val="Osn-Pod"/>
      <sheetName val="Ugov"/>
      <sheetName val="Kuce"/>
      <sheetName val="Pr-Sit"/>
      <sheetName val="Dop-Ug"/>
      <sheetName val="Obra"/>
      <sheetName val="Ok-Sit"/>
      <sheetName val="Evid"/>
      <sheetName val="Osn_Po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>
        <row r="5">
          <cell r="E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Module6"/>
      <sheetName val="Module5"/>
      <sheetName val="Module4"/>
      <sheetName val="Module3"/>
      <sheetName val="Module2"/>
      <sheetName val="Module1"/>
      <sheetName val="Nap"/>
      <sheetName val="Osn-Pod"/>
      <sheetName val="Ugov"/>
      <sheetName val="Kuce"/>
      <sheetName val="Pr-Sit"/>
      <sheetName val="Dop-Ug"/>
      <sheetName val="Obra"/>
      <sheetName val="Ok-Sit"/>
      <sheetName val="Evid"/>
      <sheetName val="Osn_Po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>
        <row r="5">
          <cell r="E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showZeros="0" view="pageBreakPreview" zoomScaleNormal="100" zoomScaleSheetLayoutView="100" zoomScalePageLayoutView="115" workbookViewId="0">
      <selection activeCell="F117" sqref="F117"/>
    </sheetView>
  </sheetViews>
  <sheetFormatPr defaultRowHeight="12.75"/>
  <cols>
    <col min="1" max="1" width="6.7109375" style="63" customWidth="1"/>
    <col min="2" max="2" width="49.5703125" style="64" customWidth="1"/>
    <col min="3" max="3" width="6" style="63" customWidth="1"/>
    <col min="4" max="4" width="10.140625" style="65" customWidth="1"/>
    <col min="5" max="5" width="11.28515625" style="66" customWidth="1"/>
    <col min="6" max="6" width="14.42578125" style="67" customWidth="1"/>
    <col min="7" max="7" width="10.140625" style="1" bestFit="1" customWidth="1"/>
    <col min="8" max="8" width="12.140625" style="2" customWidth="1"/>
    <col min="9" max="256" width="9.140625" style="1"/>
    <col min="257" max="257" width="6.7109375" style="1" customWidth="1"/>
    <col min="258" max="258" width="49.5703125" style="1" customWidth="1"/>
    <col min="259" max="259" width="6" style="1" customWidth="1"/>
    <col min="260" max="260" width="10.140625" style="1" customWidth="1"/>
    <col min="261" max="261" width="11.28515625" style="1" customWidth="1"/>
    <col min="262" max="262" width="14.42578125" style="1" customWidth="1"/>
    <col min="263" max="263" width="10.140625" style="1" bestFit="1" customWidth="1"/>
    <col min="264" max="264" width="12.140625" style="1" customWidth="1"/>
    <col min="265" max="512" width="9.140625" style="1"/>
    <col min="513" max="513" width="6.7109375" style="1" customWidth="1"/>
    <col min="514" max="514" width="49.5703125" style="1" customWidth="1"/>
    <col min="515" max="515" width="6" style="1" customWidth="1"/>
    <col min="516" max="516" width="10.140625" style="1" customWidth="1"/>
    <col min="517" max="517" width="11.28515625" style="1" customWidth="1"/>
    <col min="518" max="518" width="14.42578125" style="1" customWidth="1"/>
    <col min="519" max="519" width="10.140625" style="1" bestFit="1" customWidth="1"/>
    <col min="520" max="520" width="12.140625" style="1" customWidth="1"/>
    <col min="521" max="768" width="9.140625" style="1"/>
    <col min="769" max="769" width="6.7109375" style="1" customWidth="1"/>
    <col min="770" max="770" width="49.5703125" style="1" customWidth="1"/>
    <col min="771" max="771" width="6" style="1" customWidth="1"/>
    <col min="772" max="772" width="10.140625" style="1" customWidth="1"/>
    <col min="773" max="773" width="11.28515625" style="1" customWidth="1"/>
    <col min="774" max="774" width="14.42578125" style="1" customWidth="1"/>
    <col min="775" max="775" width="10.140625" style="1" bestFit="1" customWidth="1"/>
    <col min="776" max="776" width="12.140625" style="1" customWidth="1"/>
    <col min="777" max="1024" width="9.140625" style="1"/>
    <col min="1025" max="1025" width="6.7109375" style="1" customWidth="1"/>
    <col min="1026" max="1026" width="49.5703125" style="1" customWidth="1"/>
    <col min="1027" max="1027" width="6" style="1" customWidth="1"/>
    <col min="1028" max="1028" width="10.140625" style="1" customWidth="1"/>
    <col min="1029" max="1029" width="11.28515625" style="1" customWidth="1"/>
    <col min="1030" max="1030" width="14.42578125" style="1" customWidth="1"/>
    <col min="1031" max="1031" width="10.140625" style="1" bestFit="1" customWidth="1"/>
    <col min="1032" max="1032" width="12.140625" style="1" customWidth="1"/>
    <col min="1033" max="1280" width="9.140625" style="1"/>
    <col min="1281" max="1281" width="6.7109375" style="1" customWidth="1"/>
    <col min="1282" max="1282" width="49.5703125" style="1" customWidth="1"/>
    <col min="1283" max="1283" width="6" style="1" customWidth="1"/>
    <col min="1284" max="1284" width="10.140625" style="1" customWidth="1"/>
    <col min="1285" max="1285" width="11.28515625" style="1" customWidth="1"/>
    <col min="1286" max="1286" width="14.42578125" style="1" customWidth="1"/>
    <col min="1287" max="1287" width="10.140625" style="1" bestFit="1" customWidth="1"/>
    <col min="1288" max="1288" width="12.140625" style="1" customWidth="1"/>
    <col min="1289" max="1536" width="9.140625" style="1"/>
    <col min="1537" max="1537" width="6.7109375" style="1" customWidth="1"/>
    <col min="1538" max="1538" width="49.5703125" style="1" customWidth="1"/>
    <col min="1539" max="1539" width="6" style="1" customWidth="1"/>
    <col min="1540" max="1540" width="10.140625" style="1" customWidth="1"/>
    <col min="1541" max="1541" width="11.28515625" style="1" customWidth="1"/>
    <col min="1542" max="1542" width="14.42578125" style="1" customWidth="1"/>
    <col min="1543" max="1543" width="10.140625" style="1" bestFit="1" customWidth="1"/>
    <col min="1544" max="1544" width="12.140625" style="1" customWidth="1"/>
    <col min="1545" max="1792" width="9.140625" style="1"/>
    <col min="1793" max="1793" width="6.7109375" style="1" customWidth="1"/>
    <col min="1794" max="1794" width="49.5703125" style="1" customWidth="1"/>
    <col min="1795" max="1795" width="6" style="1" customWidth="1"/>
    <col min="1796" max="1796" width="10.140625" style="1" customWidth="1"/>
    <col min="1797" max="1797" width="11.28515625" style="1" customWidth="1"/>
    <col min="1798" max="1798" width="14.42578125" style="1" customWidth="1"/>
    <col min="1799" max="1799" width="10.140625" style="1" bestFit="1" customWidth="1"/>
    <col min="1800" max="1800" width="12.140625" style="1" customWidth="1"/>
    <col min="1801" max="2048" width="9.140625" style="1"/>
    <col min="2049" max="2049" width="6.7109375" style="1" customWidth="1"/>
    <col min="2050" max="2050" width="49.5703125" style="1" customWidth="1"/>
    <col min="2051" max="2051" width="6" style="1" customWidth="1"/>
    <col min="2052" max="2052" width="10.140625" style="1" customWidth="1"/>
    <col min="2053" max="2053" width="11.28515625" style="1" customWidth="1"/>
    <col min="2054" max="2054" width="14.42578125" style="1" customWidth="1"/>
    <col min="2055" max="2055" width="10.140625" style="1" bestFit="1" customWidth="1"/>
    <col min="2056" max="2056" width="12.140625" style="1" customWidth="1"/>
    <col min="2057" max="2304" width="9.140625" style="1"/>
    <col min="2305" max="2305" width="6.7109375" style="1" customWidth="1"/>
    <col min="2306" max="2306" width="49.5703125" style="1" customWidth="1"/>
    <col min="2307" max="2307" width="6" style="1" customWidth="1"/>
    <col min="2308" max="2308" width="10.140625" style="1" customWidth="1"/>
    <col min="2309" max="2309" width="11.28515625" style="1" customWidth="1"/>
    <col min="2310" max="2310" width="14.42578125" style="1" customWidth="1"/>
    <col min="2311" max="2311" width="10.140625" style="1" bestFit="1" customWidth="1"/>
    <col min="2312" max="2312" width="12.140625" style="1" customWidth="1"/>
    <col min="2313" max="2560" width="9.140625" style="1"/>
    <col min="2561" max="2561" width="6.7109375" style="1" customWidth="1"/>
    <col min="2562" max="2562" width="49.5703125" style="1" customWidth="1"/>
    <col min="2563" max="2563" width="6" style="1" customWidth="1"/>
    <col min="2564" max="2564" width="10.140625" style="1" customWidth="1"/>
    <col min="2565" max="2565" width="11.28515625" style="1" customWidth="1"/>
    <col min="2566" max="2566" width="14.42578125" style="1" customWidth="1"/>
    <col min="2567" max="2567" width="10.140625" style="1" bestFit="1" customWidth="1"/>
    <col min="2568" max="2568" width="12.140625" style="1" customWidth="1"/>
    <col min="2569" max="2816" width="9.140625" style="1"/>
    <col min="2817" max="2817" width="6.7109375" style="1" customWidth="1"/>
    <col min="2818" max="2818" width="49.5703125" style="1" customWidth="1"/>
    <col min="2819" max="2819" width="6" style="1" customWidth="1"/>
    <col min="2820" max="2820" width="10.140625" style="1" customWidth="1"/>
    <col min="2821" max="2821" width="11.28515625" style="1" customWidth="1"/>
    <col min="2822" max="2822" width="14.42578125" style="1" customWidth="1"/>
    <col min="2823" max="2823" width="10.140625" style="1" bestFit="1" customWidth="1"/>
    <col min="2824" max="2824" width="12.140625" style="1" customWidth="1"/>
    <col min="2825" max="3072" width="9.140625" style="1"/>
    <col min="3073" max="3073" width="6.7109375" style="1" customWidth="1"/>
    <col min="3074" max="3074" width="49.5703125" style="1" customWidth="1"/>
    <col min="3075" max="3075" width="6" style="1" customWidth="1"/>
    <col min="3076" max="3076" width="10.140625" style="1" customWidth="1"/>
    <col min="3077" max="3077" width="11.28515625" style="1" customWidth="1"/>
    <col min="3078" max="3078" width="14.42578125" style="1" customWidth="1"/>
    <col min="3079" max="3079" width="10.140625" style="1" bestFit="1" customWidth="1"/>
    <col min="3080" max="3080" width="12.140625" style="1" customWidth="1"/>
    <col min="3081" max="3328" width="9.140625" style="1"/>
    <col min="3329" max="3329" width="6.7109375" style="1" customWidth="1"/>
    <col min="3330" max="3330" width="49.5703125" style="1" customWidth="1"/>
    <col min="3331" max="3331" width="6" style="1" customWidth="1"/>
    <col min="3332" max="3332" width="10.140625" style="1" customWidth="1"/>
    <col min="3333" max="3333" width="11.28515625" style="1" customWidth="1"/>
    <col min="3334" max="3334" width="14.42578125" style="1" customWidth="1"/>
    <col min="3335" max="3335" width="10.140625" style="1" bestFit="1" customWidth="1"/>
    <col min="3336" max="3336" width="12.140625" style="1" customWidth="1"/>
    <col min="3337" max="3584" width="9.140625" style="1"/>
    <col min="3585" max="3585" width="6.7109375" style="1" customWidth="1"/>
    <col min="3586" max="3586" width="49.5703125" style="1" customWidth="1"/>
    <col min="3587" max="3587" width="6" style="1" customWidth="1"/>
    <col min="3588" max="3588" width="10.140625" style="1" customWidth="1"/>
    <col min="3589" max="3589" width="11.28515625" style="1" customWidth="1"/>
    <col min="3590" max="3590" width="14.42578125" style="1" customWidth="1"/>
    <col min="3591" max="3591" width="10.140625" style="1" bestFit="1" customWidth="1"/>
    <col min="3592" max="3592" width="12.140625" style="1" customWidth="1"/>
    <col min="3593" max="3840" width="9.140625" style="1"/>
    <col min="3841" max="3841" width="6.7109375" style="1" customWidth="1"/>
    <col min="3842" max="3842" width="49.5703125" style="1" customWidth="1"/>
    <col min="3843" max="3843" width="6" style="1" customWidth="1"/>
    <col min="3844" max="3844" width="10.140625" style="1" customWidth="1"/>
    <col min="3845" max="3845" width="11.28515625" style="1" customWidth="1"/>
    <col min="3846" max="3846" width="14.42578125" style="1" customWidth="1"/>
    <col min="3847" max="3847" width="10.140625" style="1" bestFit="1" customWidth="1"/>
    <col min="3848" max="3848" width="12.140625" style="1" customWidth="1"/>
    <col min="3849" max="4096" width="9.140625" style="1"/>
    <col min="4097" max="4097" width="6.7109375" style="1" customWidth="1"/>
    <col min="4098" max="4098" width="49.5703125" style="1" customWidth="1"/>
    <col min="4099" max="4099" width="6" style="1" customWidth="1"/>
    <col min="4100" max="4100" width="10.140625" style="1" customWidth="1"/>
    <col min="4101" max="4101" width="11.28515625" style="1" customWidth="1"/>
    <col min="4102" max="4102" width="14.42578125" style="1" customWidth="1"/>
    <col min="4103" max="4103" width="10.140625" style="1" bestFit="1" customWidth="1"/>
    <col min="4104" max="4104" width="12.140625" style="1" customWidth="1"/>
    <col min="4105" max="4352" width="9.140625" style="1"/>
    <col min="4353" max="4353" width="6.7109375" style="1" customWidth="1"/>
    <col min="4354" max="4354" width="49.5703125" style="1" customWidth="1"/>
    <col min="4355" max="4355" width="6" style="1" customWidth="1"/>
    <col min="4356" max="4356" width="10.140625" style="1" customWidth="1"/>
    <col min="4357" max="4357" width="11.28515625" style="1" customWidth="1"/>
    <col min="4358" max="4358" width="14.42578125" style="1" customWidth="1"/>
    <col min="4359" max="4359" width="10.140625" style="1" bestFit="1" customWidth="1"/>
    <col min="4360" max="4360" width="12.140625" style="1" customWidth="1"/>
    <col min="4361" max="4608" width="9.140625" style="1"/>
    <col min="4609" max="4609" width="6.7109375" style="1" customWidth="1"/>
    <col min="4610" max="4610" width="49.5703125" style="1" customWidth="1"/>
    <col min="4611" max="4611" width="6" style="1" customWidth="1"/>
    <col min="4612" max="4612" width="10.140625" style="1" customWidth="1"/>
    <col min="4613" max="4613" width="11.28515625" style="1" customWidth="1"/>
    <col min="4614" max="4614" width="14.42578125" style="1" customWidth="1"/>
    <col min="4615" max="4615" width="10.140625" style="1" bestFit="1" customWidth="1"/>
    <col min="4616" max="4616" width="12.140625" style="1" customWidth="1"/>
    <col min="4617" max="4864" width="9.140625" style="1"/>
    <col min="4865" max="4865" width="6.7109375" style="1" customWidth="1"/>
    <col min="4866" max="4866" width="49.5703125" style="1" customWidth="1"/>
    <col min="4867" max="4867" width="6" style="1" customWidth="1"/>
    <col min="4868" max="4868" width="10.140625" style="1" customWidth="1"/>
    <col min="4869" max="4869" width="11.28515625" style="1" customWidth="1"/>
    <col min="4870" max="4870" width="14.42578125" style="1" customWidth="1"/>
    <col min="4871" max="4871" width="10.140625" style="1" bestFit="1" customWidth="1"/>
    <col min="4872" max="4872" width="12.140625" style="1" customWidth="1"/>
    <col min="4873" max="5120" width="9.140625" style="1"/>
    <col min="5121" max="5121" width="6.7109375" style="1" customWidth="1"/>
    <col min="5122" max="5122" width="49.5703125" style="1" customWidth="1"/>
    <col min="5123" max="5123" width="6" style="1" customWidth="1"/>
    <col min="5124" max="5124" width="10.140625" style="1" customWidth="1"/>
    <col min="5125" max="5125" width="11.28515625" style="1" customWidth="1"/>
    <col min="5126" max="5126" width="14.42578125" style="1" customWidth="1"/>
    <col min="5127" max="5127" width="10.140625" style="1" bestFit="1" customWidth="1"/>
    <col min="5128" max="5128" width="12.140625" style="1" customWidth="1"/>
    <col min="5129" max="5376" width="9.140625" style="1"/>
    <col min="5377" max="5377" width="6.7109375" style="1" customWidth="1"/>
    <col min="5378" max="5378" width="49.5703125" style="1" customWidth="1"/>
    <col min="5379" max="5379" width="6" style="1" customWidth="1"/>
    <col min="5380" max="5380" width="10.140625" style="1" customWidth="1"/>
    <col min="5381" max="5381" width="11.28515625" style="1" customWidth="1"/>
    <col min="5382" max="5382" width="14.42578125" style="1" customWidth="1"/>
    <col min="5383" max="5383" width="10.140625" style="1" bestFit="1" customWidth="1"/>
    <col min="5384" max="5384" width="12.140625" style="1" customWidth="1"/>
    <col min="5385" max="5632" width="9.140625" style="1"/>
    <col min="5633" max="5633" width="6.7109375" style="1" customWidth="1"/>
    <col min="5634" max="5634" width="49.5703125" style="1" customWidth="1"/>
    <col min="5635" max="5635" width="6" style="1" customWidth="1"/>
    <col min="5636" max="5636" width="10.140625" style="1" customWidth="1"/>
    <col min="5637" max="5637" width="11.28515625" style="1" customWidth="1"/>
    <col min="5638" max="5638" width="14.42578125" style="1" customWidth="1"/>
    <col min="5639" max="5639" width="10.140625" style="1" bestFit="1" customWidth="1"/>
    <col min="5640" max="5640" width="12.140625" style="1" customWidth="1"/>
    <col min="5641" max="5888" width="9.140625" style="1"/>
    <col min="5889" max="5889" width="6.7109375" style="1" customWidth="1"/>
    <col min="5890" max="5890" width="49.5703125" style="1" customWidth="1"/>
    <col min="5891" max="5891" width="6" style="1" customWidth="1"/>
    <col min="5892" max="5892" width="10.140625" style="1" customWidth="1"/>
    <col min="5893" max="5893" width="11.28515625" style="1" customWidth="1"/>
    <col min="5894" max="5894" width="14.42578125" style="1" customWidth="1"/>
    <col min="5895" max="5895" width="10.140625" style="1" bestFit="1" customWidth="1"/>
    <col min="5896" max="5896" width="12.140625" style="1" customWidth="1"/>
    <col min="5897" max="6144" width="9.140625" style="1"/>
    <col min="6145" max="6145" width="6.7109375" style="1" customWidth="1"/>
    <col min="6146" max="6146" width="49.5703125" style="1" customWidth="1"/>
    <col min="6147" max="6147" width="6" style="1" customWidth="1"/>
    <col min="6148" max="6148" width="10.140625" style="1" customWidth="1"/>
    <col min="6149" max="6149" width="11.28515625" style="1" customWidth="1"/>
    <col min="6150" max="6150" width="14.42578125" style="1" customWidth="1"/>
    <col min="6151" max="6151" width="10.140625" style="1" bestFit="1" customWidth="1"/>
    <col min="6152" max="6152" width="12.140625" style="1" customWidth="1"/>
    <col min="6153" max="6400" width="9.140625" style="1"/>
    <col min="6401" max="6401" width="6.7109375" style="1" customWidth="1"/>
    <col min="6402" max="6402" width="49.5703125" style="1" customWidth="1"/>
    <col min="6403" max="6403" width="6" style="1" customWidth="1"/>
    <col min="6404" max="6404" width="10.140625" style="1" customWidth="1"/>
    <col min="6405" max="6405" width="11.28515625" style="1" customWidth="1"/>
    <col min="6406" max="6406" width="14.42578125" style="1" customWidth="1"/>
    <col min="6407" max="6407" width="10.140625" style="1" bestFit="1" customWidth="1"/>
    <col min="6408" max="6408" width="12.140625" style="1" customWidth="1"/>
    <col min="6409" max="6656" width="9.140625" style="1"/>
    <col min="6657" max="6657" width="6.7109375" style="1" customWidth="1"/>
    <col min="6658" max="6658" width="49.5703125" style="1" customWidth="1"/>
    <col min="6659" max="6659" width="6" style="1" customWidth="1"/>
    <col min="6660" max="6660" width="10.140625" style="1" customWidth="1"/>
    <col min="6661" max="6661" width="11.28515625" style="1" customWidth="1"/>
    <col min="6662" max="6662" width="14.42578125" style="1" customWidth="1"/>
    <col min="6663" max="6663" width="10.140625" style="1" bestFit="1" customWidth="1"/>
    <col min="6664" max="6664" width="12.140625" style="1" customWidth="1"/>
    <col min="6665" max="6912" width="9.140625" style="1"/>
    <col min="6913" max="6913" width="6.7109375" style="1" customWidth="1"/>
    <col min="6914" max="6914" width="49.5703125" style="1" customWidth="1"/>
    <col min="6915" max="6915" width="6" style="1" customWidth="1"/>
    <col min="6916" max="6916" width="10.140625" style="1" customWidth="1"/>
    <col min="6917" max="6917" width="11.28515625" style="1" customWidth="1"/>
    <col min="6918" max="6918" width="14.42578125" style="1" customWidth="1"/>
    <col min="6919" max="6919" width="10.140625" style="1" bestFit="1" customWidth="1"/>
    <col min="6920" max="6920" width="12.140625" style="1" customWidth="1"/>
    <col min="6921" max="7168" width="9.140625" style="1"/>
    <col min="7169" max="7169" width="6.7109375" style="1" customWidth="1"/>
    <col min="7170" max="7170" width="49.5703125" style="1" customWidth="1"/>
    <col min="7171" max="7171" width="6" style="1" customWidth="1"/>
    <col min="7172" max="7172" width="10.140625" style="1" customWidth="1"/>
    <col min="7173" max="7173" width="11.28515625" style="1" customWidth="1"/>
    <col min="7174" max="7174" width="14.42578125" style="1" customWidth="1"/>
    <col min="7175" max="7175" width="10.140625" style="1" bestFit="1" customWidth="1"/>
    <col min="7176" max="7176" width="12.140625" style="1" customWidth="1"/>
    <col min="7177" max="7424" width="9.140625" style="1"/>
    <col min="7425" max="7425" width="6.7109375" style="1" customWidth="1"/>
    <col min="7426" max="7426" width="49.5703125" style="1" customWidth="1"/>
    <col min="7427" max="7427" width="6" style="1" customWidth="1"/>
    <col min="7428" max="7428" width="10.140625" style="1" customWidth="1"/>
    <col min="7429" max="7429" width="11.28515625" style="1" customWidth="1"/>
    <col min="7430" max="7430" width="14.42578125" style="1" customWidth="1"/>
    <col min="7431" max="7431" width="10.140625" style="1" bestFit="1" customWidth="1"/>
    <col min="7432" max="7432" width="12.140625" style="1" customWidth="1"/>
    <col min="7433" max="7680" width="9.140625" style="1"/>
    <col min="7681" max="7681" width="6.7109375" style="1" customWidth="1"/>
    <col min="7682" max="7682" width="49.5703125" style="1" customWidth="1"/>
    <col min="7683" max="7683" width="6" style="1" customWidth="1"/>
    <col min="7684" max="7684" width="10.140625" style="1" customWidth="1"/>
    <col min="7685" max="7685" width="11.28515625" style="1" customWidth="1"/>
    <col min="7686" max="7686" width="14.42578125" style="1" customWidth="1"/>
    <col min="7687" max="7687" width="10.140625" style="1" bestFit="1" customWidth="1"/>
    <col min="7688" max="7688" width="12.140625" style="1" customWidth="1"/>
    <col min="7689" max="7936" width="9.140625" style="1"/>
    <col min="7937" max="7937" width="6.7109375" style="1" customWidth="1"/>
    <col min="7938" max="7938" width="49.5703125" style="1" customWidth="1"/>
    <col min="7939" max="7939" width="6" style="1" customWidth="1"/>
    <col min="7940" max="7940" width="10.140625" style="1" customWidth="1"/>
    <col min="7941" max="7941" width="11.28515625" style="1" customWidth="1"/>
    <col min="7942" max="7942" width="14.42578125" style="1" customWidth="1"/>
    <col min="7943" max="7943" width="10.140625" style="1" bestFit="1" customWidth="1"/>
    <col min="7944" max="7944" width="12.140625" style="1" customWidth="1"/>
    <col min="7945" max="8192" width="9.140625" style="1"/>
    <col min="8193" max="8193" width="6.7109375" style="1" customWidth="1"/>
    <col min="8194" max="8194" width="49.5703125" style="1" customWidth="1"/>
    <col min="8195" max="8195" width="6" style="1" customWidth="1"/>
    <col min="8196" max="8196" width="10.140625" style="1" customWidth="1"/>
    <col min="8197" max="8197" width="11.28515625" style="1" customWidth="1"/>
    <col min="8198" max="8198" width="14.42578125" style="1" customWidth="1"/>
    <col min="8199" max="8199" width="10.140625" style="1" bestFit="1" customWidth="1"/>
    <col min="8200" max="8200" width="12.140625" style="1" customWidth="1"/>
    <col min="8201" max="8448" width="9.140625" style="1"/>
    <col min="8449" max="8449" width="6.7109375" style="1" customWidth="1"/>
    <col min="8450" max="8450" width="49.5703125" style="1" customWidth="1"/>
    <col min="8451" max="8451" width="6" style="1" customWidth="1"/>
    <col min="8452" max="8452" width="10.140625" style="1" customWidth="1"/>
    <col min="8453" max="8453" width="11.28515625" style="1" customWidth="1"/>
    <col min="8454" max="8454" width="14.42578125" style="1" customWidth="1"/>
    <col min="8455" max="8455" width="10.140625" style="1" bestFit="1" customWidth="1"/>
    <col min="8456" max="8456" width="12.140625" style="1" customWidth="1"/>
    <col min="8457" max="8704" width="9.140625" style="1"/>
    <col min="8705" max="8705" width="6.7109375" style="1" customWidth="1"/>
    <col min="8706" max="8706" width="49.5703125" style="1" customWidth="1"/>
    <col min="8707" max="8707" width="6" style="1" customWidth="1"/>
    <col min="8708" max="8708" width="10.140625" style="1" customWidth="1"/>
    <col min="8709" max="8709" width="11.28515625" style="1" customWidth="1"/>
    <col min="8710" max="8710" width="14.42578125" style="1" customWidth="1"/>
    <col min="8711" max="8711" width="10.140625" style="1" bestFit="1" customWidth="1"/>
    <col min="8712" max="8712" width="12.140625" style="1" customWidth="1"/>
    <col min="8713" max="8960" width="9.140625" style="1"/>
    <col min="8961" max="8961" width="6.7109375" style="1" customWidth="1"/>
    <col min="8962" max="8962" width="49.5703125" style="1" customWidth="1"/>
    <col min="8963" max="8963" width="6" style="1" customWidth="1"/>
    <col min="8964" max="8964" width="10.140625" style="1" customWidth="1"/>
    <col min="8965" max="8965" width="11.28515625" style="1" customWidth="1"/>
    <col min="8966" max="8966" width="14.42578125" style="1" customWidth="1"/>
    <col min="8967" max="8967" width="10.140625" style="1" bestFit="1" customWidth="1"/>
    <col min="8968" max="8968" width="12.140625" style="1" customWidth="1"/>
    <col min="8969" max="9216" width="9.140625" style="1"/>
    <col min="9217" max="9217" width="6.7109375" style="1" customWidth="1"/>
    <col min="9218" max="9218" width="49.5703125" style="1" customWidth="1"/>
    <col min="9219" max="9219" width="6" style="1" customWidth="1"/>
    <col min="9220" max="9220" width="10.140625" style="1" customWidth="1"/>
    <col min="9221" max="9221" width="11.28515625" style="1" customWidth="1"/>
    <col min="9222" max="9222" width="14.42578125" style="1" customWidth="1"/>
    <col min="9223" max="9223" width="10.140625" style="1" bestFit="1" customWidth="1"/>
    <col min="9224" max="9224" width="12.140625" style="1" customWidth="1"/>
    <col min="9225" max="9472" width="9.140625" style="1"/>
    <col min="9473" max="9473" width="6.7109375" style="1" customWidth="1"/>
    <col min="9474" max="9474" width="49.5703125" style="1" customWidth="1"/>
    <col min="9475" max="9475" width="6" style="1" customWidth="1"/>
    <col min="9476" max="9476" width="10.140625" style="1" customWidth="1"/>
    <col min="9477" max="9477" width="11.28515625" style="1" customWidth="1"/>
    <col min="9478" max="9478" width="14.42578125" style="1" customWidth="1"/>
    <col min="9479" max="9479" width="10.140625" style="1" bestFit="1" customWidth="1"/>
    <col min="9480" max="9480" width="12.140625" style="1" customWidth="1"/>
    <col min="9481" max="9728" width="9.140625" style="1"/>
    <col min="9729" max="9729" width="6.7109375" style="1" customWidth="1"/>
    <col min="9730" max="9730" width="49.5703125" style="1" customWidth="1"/>
    <col min="9731" max="9731" width="6" style="1" customWidth="1"/>
    <col min="9732" max="9732" width="10.140625" style="1" customWidth="1"/>
    <col min="9733" max="9733" width="11.28515625" style="1" customWidth="1"/>
    <col min="9734" max="9734" width="14.42578125" style="1" customWidth="1"/>
    <col min="9735" max="9735" width="10.140625" style="1" bestFit="1" customWidth="1"/>
    <col min="9736" max="9736" width="12.140625" style="1" customWidth="1"/>
    <col min="9737" max="9984" width="9.140625" style="1"/>
    <col min="9985" max="9985" width="6.7109375" style="1" customWidth="1"/>
    <col min="9986" max="9986" width="49.5703125" style="1" customWidth="1"/>
    <col min="9987" max="9987" width="6" style="1" customWidth="1"/>
    <col min="9988" max="9988" width="10.140625" style="1" customWidth="1"/>
    <col min="9989" max="9989" width="11.28515625" style="1" customWidth="1"/>
    <col min="9990" max="9990" width="14.42578125" style="1" customWidth="1"/>
    <col min="9991" max="9991" width="10.140625" style="1" bestFit="1" customWidth="1"/>
    <col min="9992" max="9992" width="12.140625" style="1" customWidth="1"/>
    <col min="9993" max="10240" width="9.140625" style="1"/>
    <col min="10241" max="10241" width="6.7109375" style="1" customWidth="1"/>
    <col min="10242" max="10242" width="49.5703125" style="1" customWidth="1"/>
    <col min="10243" max="10243" width="6" style="1" customWidth="1"/>
    <col min="10244" max="10244" width="10.140625" style="1" customWidth="1"/>
    <col min="10245" max="10245" width="11.28515625" style="1" customWidth="1"/>
    <col min="10246" max="10246" width="14.42578125" style="1" customWidth="1"/>
    <col min="10247" max="10247" width="10.140625" style="1" bestFit="1" customWidth="1"/>
    <col min="10248" max="10248" width="12.140625" style="1" customWidth="1"/>
    <col min="10249" max="10496" width="9.140625" style="1"/>
    <col min="10497" max="10497" width="6.7109375" style="1" customWidth="1"/>
    <col min="10498" max="10498" width="49.5703125" style="1" customWidth="1"/>
    <col min="10499" max="10499" width="6" style="1" customWidth="1"/>
    <col min="10500" max="10500" width="10.140625" style="1" customWidth="1"/>
    <col min="10501" max="10501" width="11.28515625" style="1" customWidth="1"/>
    <col min="10502" max="10502" width="14.42578125" style="1" customWidth="1"/>
    <col min="10503" max="10503" width="10.140625" style="1" bestFit="1" customWidth="1"/>
    <col min="10504" max="10504" width="12.140625" style="1" customWidth="1"/>
    <col min="10505" max="10752" width="9.140625" style="1"/>
    <col min="10753" max="10753" width="6.7109375" style="1" customWidth="1"/>
    <col min="10754" max="10754" width="49.5703125" style="1" customWidth="1"/>
    <col min="10755" max="10755" width="6" style="1" customWidth="1"/>
    <col min="10756" max="10756" width="10.140625" style="1" customWidth="1"/>
    <col min="10757" max="10757" width="11.28515625" style="1" customWidth="1"/>
    <col min="10758" max="10758" width="14.42578125" style="1" customWidth="1"/>
    <col min="10759" max="10759" width="10.140625" style="1" bestFit="1" customWidth="1"/>
    <col min="10760" max="10760" width="12.140625" style="1" customWidth="1"/>
    <col min="10761" max="11008" width="9.140625" style="1"/>
    <col min="11009" max="11009" width="6.7109375" style="1" customWidth="1"/>
    <col min="11010" max="11010" width="49.5703125" style="1" customWidth="1"/>
    <col min="11011" max="11011" width="6" style="1" customWidth="1"/>
    <col min="11012" max="11012" width="10.140625" style="1" customWidth="1"/>
    <col min="11013" max="11013" width="11.28515625" style="1" customWidth="1"/>
    <col min="11014" max="11014" width="14.42578125" style="1" customWidth="1"/>
    <col min="11015" max="11015" width="10.140625" style="1" bestFit="1" customWidth="1"/>
    <col min="11016" max="11016" width="12.140625" style="1" customWidth="1"/>
    <col min="11017" max="11264" width="9.140625" style="1"/>
    <col min="11265" max="11265" width="6.7109375" style="1" customWidth="1"/>
    <col min="11266" max="11266" width="49.5703125" style="1" customWidth="1"/>
    <col min="11267" max="11267" width="6" style="1" customWidth="1"/>
    <col min="11268" max="11268" width="10.140625" style="1" customWidth="1"/>
    <col min="11269" max="11269" width="11.28515625" style="1" customWidth="1"/>
    <col min="11270" max="11270" width="14.42578125" style="1" customWidth="1"/>
    <col min="11271" max="11271" width="10.140625" style="1" bestFit="1" customWidth="1"/>
    <col min="11272" max="11272" width="12.140625" style="1" customWidth="1"/>
    <col min="11273" max="11520" width="9.140625" style="1"/>
    <col min="11521" max="11521" width="6.7109375" style="1" customWidth="1"/>
    <col min="11522" max="11522" width="49.5703125" style="1" customWidth="1"/>
    <col min="11523" max="11523" width="6" style="1" customWidth="1"/>
    <col min="11524" max="11524" width="10.140625" style="1" customWidth="1"/>
    <col min="11525" max="11525" width="11.28515625" style="1" customWidth="1"/>
    <col min="11526" max="11526" width="14.42578125" style="1" customWidth="1"/>
    <col min="11527" max="11527" width="10.140625" style="1" bestFit="1" customWidth="1"/>
    <col min="11528" max="11528" width="12.140625" style="1" customWidth="1"/>
    <col min="11529" max="11776" width="9.140625" style="1"/>
    <col min="11777" max="11777" width="6.7109375" style="1" customWidth="1"/>
    <col min="11778" max="11778" width="49.5703125" style="1" customWidth="1"/>
    <col min="11779" max="11779" width="6" style="1" customWidth="1"/>
    <col min="11780" max="11780" width="10.140625" style="1" customWidth="1"/>
    <col min="11781" max="11781" width="11.28515625" style="1" customWidth="1"/>
    <col min="11782" max="11782" width="14.42578125" style="1" customWidth="1"/>
    <col min="11783" max="11783" width="10.140625" style="1" bestFit="1" customWidth="1"/>
    <col min="11784" max="11784" width="12.140625" style="1" customWidth="1"/>
    <col min="11785" max="12032" width="9.140625" style="1"/>
    <col min="12033" max="12033" width="6.7109375" style="1" customWidth="1"/>
    <col min="12034" max="12034" width="49.5703125" style="1" customWidth="1"/>
    <col min="12035" max="12035" width="6" style="1" customWidth="1"/>
    <col min="12036" max="12036" width="10.140625" style="1" customWidth="1"/>
    <col min="12037" max="12037" width="11.28515625" style="1" customWidth="1"/>
    <col min="12038" max="12038" width="14.42578125" style="1" customWidth="1"/>
    <col min="12039" max="12039" width="10.140625" style="1" bestFit="1" customWidth="1"/>
    <col min="12040" max="12040" width="12.140625" style="1" customWidth="1"/>
    <col min="12041" max="12288" width="9.140625" style="1"/>
    <col min="12289" max="12289" width="6.7109375" style="1" customWidth="1"/>
    <col min="12290" max="12290" width="49.5703125" style="1" customWidth="1"/>
    <col min="12291" max="12291" width="6" style="1" customWidth="1"/>
    <col min="12292" max="12292" width="10.140625" style="1" customWidth="1"/>
    <col min="12293" max="12293" width="11.28515625" style="1" customWidth="1"/>
    <col min="12294" max="12294" width="14.42578125" style="1" customWidth="1"/>
    <col min="12295" max="12295" width="10.140625" style="1" bestFit="1" customWidth="1"/>
    <col min="12296" max="12296" width="12.140625" style="1" customWidth="1"/>
    <col min="12297" max="12544" width="9.140625" style="1"/>
    <col min="12545" max="12545" width="6.7109375" style="1" customWidth="1"/>
    <col min="12546" max="12546" width="49.5703125" style="1" customWidth="1"/>
    <col min="12547" max="12547" width="6" style="1" customWidth="1"/>
    <col min="12548" max="12548" width="10.140625" style="1" customWidth="1"/>
    <col min="12549" max="12549" width="11.28515625" style="1" customWidth="1"/>
    <col min="12550" max="12550" width="14.42578125" style="1" customWidth="1"/>
    <col min="12551" max="12551" width="10.140625" style="1" bestFit="1" customWidth="1"/>
    <col min="12552" max="12552" width="12.140625" style="1" customWidth="1"/>
    <col min="12553" max="12800" width="9.140625" style="1"/>
    <col min="12801" max="12801" width="6.7109375" style="1" customWidth="1"/>
    <col min="12802" max="12802" width="49.5703125" style="1" customWidth="1"/>
    <col min="12803" max="12803" width="6" style="1" customWidth="1"/>
    <col min="12804" max="12804" width="10.140625" style="1" customWidth="1"/>
    <col min="12805" max="12805" width="11.28515625" style="1" customWidth="1"/>
    <col min="12806" max="12806" width="14.42578125" style="1" customWidth="1"/>
    <col min="12807" max="12807" width="10.140625" style="1" bestFit="1" customWidth="1"/>
    <col min="12808" max="12808" width="12.140625" style="1" customWidth="1"/>
    <col min="12809" max="13056" width="9.140625" style="1"/>
    <col min="13057" max="13057" width="6.7109375" style="1" customWidth="1"/>
    <col min="13058" max="13058" width="49.5703125" style="1" customWidth="1"/>
    <col min="13059" max="13059" width="6" style="1" customWidth="1"/>
    <col min="13060" max="13060" width="10.140625" style="1" customWidth="1"/>
    <col min="13061" max="13061" width="11.28515625" style="1" customWidth="1"/>
    <col min="13062" max="13062" width="14.42578125" style="1" customWidth="1"/>
    <col min="13063" max="13063" width="10.140625" style="1" bestFit="1" customWidth="1"/>
    <col min="13064" max="13064" width="12.140625" style="1" customWidth="1"/>
    <col min="13065" max="13312" width="9.140625" style="1"/>
    <col min="13313" max="13313" width="6.7109375" style="1" customWidth="1"/>
    <col min="13314" max="13314" width="49.5703125" style="1" customWidth="1"/>
    <col min="13315" max="13315" width="6" style="1" customWidth="1"/>
    <col min="13316" max="13316" width="10.140625" style="1" customWidth="1"/>
    <col min="13317" max="13317" width="11.28515625" style="1" customWidth="1"/>
    <col min="13318" max="13318" width="14.42578125" style="1" customWidth="1"/>
    <col min="13319" max="13319" width="10.140625" style="1" bestFit="1" customWidth="1"/>
    <col min="13320" max="13320" width="12.140625" style="1" customWidth="1"/>
    <col min="13321" max="13568" width="9.140625" style="1"/>
    <col min="13569" max="13569" width="6.7109375" style="1" customWidth="1"/>
    <col min="13570" max="13570" width="49.5703125" style="1" customWidth="1"/>
    <col min="13571" max="13571" width="6" style="1" customWidth="1"/>
    <col min="13572" max="13572" width="10.140625" style="1" customWidth="1"/>
    <col min="13573" max="13573" width="11.28515625" style="1" customWidth="1"/>
    <col min="13574" max="13574" width="14.42578125" style="1" customWidth="1"/>
    <col min="13575" max="13575" width="10.140625" style="1" bestFit="1" customWidth="1"/>
    <col min="13576" max="13576" width="12.140625" style="1" customWidth="1"/>
    <col min="13577" max="13824" width="9.140625" style="1"/>
    <col min="13825" max="13825" width="6.7109375" style="1" customWidth="1"/>
    <col min="13826" max="13826" width="49.5703125" style="1" customWidth="1"/>
    <col min="13827" max="13827" width="6" style="1" customWidth="1"/>
    <col min="13828" max="13828" width="10.140625" style="1" customWidth="1"/>
    <col min="13829" max="13829" width="11.28515625" style="1" customWidth="1"/>
    <col min="13830" max="13830" width="14.42578125" style="1" customWidth="1"/>
    <col min="13831" max="13831" width="10.140625" style="1" bestFit="1" customWidth="1"/>
    <col min="13832" max="13832" width="12.140625" style="1" customWidth="1"/>
    <col min="13833" max="14080" width="9.140625" style="1"/>
    <col min="14081" max="14081" width="6.7109375" style="1" customWidth="1"/>
    <col min="14082" max="14082" width="49.5703125" style="1" customWidth="1"/>
    <col min="14083" max="14083" width="6" style="1" customWidth="1"/>
    <col min="14084" max="14084" width="10.140625" style="1" customWidth="1"/>
    <col min="14085" max="14085" width="11.28515625" style="1" customWidth="1"/>
    <col min="14086" max="14086" width="14.42578125" style="1" customWidth="1"/>
    <col min="14087" max="14087" width="10.140625" style="1" bestFit="1" customWidth="1"/>
    <col min="14088" max="14088" width="12.140625" style="1" customWidth="1"/>
    <col min="14089" max="14336" width="9.140625" style="1"/>
    <col min="14337" max="14337" width="6.7109375" style="1" customWidth="1"/>
    <col min="14338" max="14338" width="49.5703125" style="1" customWidth="1"/>
    <col min="14339" max="14339" width="6" style="1" customWidth="1"/>
    <col min="14340" max="14340" width="10.140625" style="1" customWidth="1"/>
    <col min="14341" max="14341" width="11.28515625" style="1" customWidth="1"/>
    <col min="14342" max="14342" width="14.42578125" style="1" customWidth="1"/>
    <col min="14343" max="14343" width="10.140625" style="1" bestFit="1" customWidth="1"/>
    <col min="14344" max="14344" width="12.140625" style="1" customWidth="1"/>
    <col min="14345" max="14592" width="9.140625" style="1"/>
    <col min="14593" max="14593" width="6.7109375" style="1" customWidth="1"/>
    <col min="14594" max="14594" width="49.5703125" style="1" customWidth="1"/>
    <col min="14595" max="14595" width="6" style="1" customWidth="1"/>
    <col min="14596" max="14596" width="10.140625" style="1" customWidth="1"/>
    <col min="14597" max="14597" width="11.28515625" style="1" customWidth="1"/>
    <col min="14598" max="14598" width="14.42578125" style="1" customWidth="1"/>
    <col min="14599" max="14599" width="10.140625" style="1" bestFit="1" customWidth="1"/>
    <col min="14600" max="14600" width="12.140625" style="1" customWidth="1"/>
    <col min="14601" max="14848" width="9.140625" style="1"/>
    <col min="14849" max="14849" width="6.7109375" style="1" customWidth="1"/>
    <col min="14850" max="14850" width="49.5703125" style="1" customWidth="1"/>
    <col min="14851" max="14851" width="6" style="1" customWidth="1"/>
    <col min="14852" max="14852" width="10.140625" style="1" customWidth="1"/>
    <col min="14853" max="14853" width="11.28515625" style="1" customWidth="1"/>
    <col min="14854" max="14854" width="14.42578125" style="1" customWidth="1"/>
    <col min="14855" max="14855" width="10.140625" style="1" bestFit="1" customWidth="1"/>
    <col min="14856" max="14856" width="12.140625" style="1" customWidth="1"/>
    <col min="14857" max="15104" width="9.140625" style="1"/>
    <col min="15105" max="15105" width="6.7109375" style="1" customWidth="1"/>
    <col min="15106" max="15106" width="49.5703125" style="1" customWidth="1"/>
    <col min="15107" max="15107" width="6" style="1" customWidth="1"/>
    <col min="15108" max="15108" width="10.140625" style="1" customWidth="1"/>
    <col min="15109" max="15109" width="11.28515625" style="1" customWidth="1"/>
    <col min="15110" max="15110" width="14.42578125" style="1" customWidth="1"/>
    <col min="15111" max="15111" width="10.140625" style="1" bestFit="1" customWidth="1"/>
    <col min="15112" max="15112" width="12.140625" style="1" customWidth="1"/>
    <col min="15113" max="15360" width="9.140625" style="1"/>
    <col min="15361" max="15361" width="6.7109375" style="1" customWidth="1"/>
    <col min="15362" max="15362" width="49.5703125" style="1" customWidth="1"/>
    <col min="15363" max="15363" width="6" style="1" customWidth="1"/>
    <col min="15364" max="15364" width="10.140625" style="1" customWidth="1"/>
    <col min="15365" max="15365" width="11.28515625" style="1" customWidth="1"/>
    <col min="15366" max="15366" width="14.42578125" style="1" customWidth="1"/>
    <col min="15367" max="15367" width="10.140625" style="1" bestFit="1" customWidth="1"/>
    <col min="15368" max="15368" width="12.140625" style="1" customWidth="1"/>
    <col min="15369" max="15616" width="9.140625" style="1"/>
    <col min="15617" max="15617" width="6.7109375" style="1" customWidth="1"/>
    <col min="15618" max="15618" width="49.5703125" style="1" customWidth="1"/>
    <col min="15619" max="15619" width="6" style="1" customWidth="1"/>
    <col min="15620" max="15620" width="10.140625" style="1" customWidth="1"/>
    <col min="15621" max="15621" width="11.28515625" style="1" customWidth="1"/>
    <col min="15622" max="15622" width="14.42578125" style="1" customWidth="1"/>
    <col min="15623" max="15623" width="10.140625" style="1" bestFit="1" customWidth="1"/>
    <col min="15624" max="15624" width="12.140625" style="1" customWidth="1"/>
    <col min="15625" max="15872" width="9.140625" style="1"/>
    <col min="15873" max="15873" width="6.7109375" style="1" customWidth="1"/>
    <col min="15874" max="15874" width="49.5703125" style="1" customWidth="1"/>
    <col min="15875" max="15875" width="6" style="1" customWidth="1"/>
    <col min="15876" max="15876" width="10.140625" style="1" customWidth="1"/>
    <col min="15877" max="15877" width="11.28515625" style="1" customWidth="1"/>
    <col min="15878" max="15878" width="14.42578125" style="1" customWidth="1"/>
    <col min="15879" max="15879" width="10.140625" style="1" bestFit="1" customWidth="1"/>
    <col min="15880" max="15880" width="12.140625" style="1" customWidth="1"/>
    <col min="15881" max="16128" width="9.140625" style="1"/>
    <col min="16129" max="16129" width="6.7109375" style="1" customWidth="1"/>
    <col min="16130" max="16130" width="49.5703125" style="1" customWidth="1"/>
    <col min="16131" max="16131" width="6" style="1" customWidth="1"/>
    <col min="16132" max="16132" width="10.140625" style="1" customWidth="1"/>
    <col min="16133" max="16133" width="11.28515625" style="1" customWidth="1"/>
    <col min="16134" max="16134" width="14.42578125" style="1" customWidth="1"/>
    <col min="16135" max="16135" width="10.140625" style="1" bestFit="1" customWidth="1"/>
    <col min="16136" max="16136" width="12.140625" style="1" customWidth="1"/>
    <col min="16137" max="16384" width="9.140625" style="1"/>
  </cols>
  <sheetData>
    <row r="1" spans="1:8" s="5" customFormat="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H1" s="6"/>
    </row>
    <row r="2" spans="1:8">
      <c r="A2" s="7"/>
      <c r="B2" s="8"/>
      <c r="C2" s="9"/>
      <c r="D2" s="10"/>
      <c r="E2" s="10"/>
      <c r="F2" s="11"/>
      <c r="H2" s="12"/>
    </row>
    <row r="3" spans="1:8" ht="15">
      <c r="A3" s="13" t="s">
        <v>50</v>
      </c>
      <c r="B3" s="14" t="s">
        <v>7</v>
      </c>
      <c r="C3" s="9"/>
      <c r="D3" s="10"/>
      <c r="E3" s="10"/>
      <c r="F3" s="11"/>
      <c r="H3" s="12"/>
    </row>
    <row r="4" spans="1:8" ht="15">
      <c r="A4" s="13"/>
      <c r="B4" s="14"/>
      <c r="C4" s="9"/>
      <c r="D4" s="10"/>
      <c r="E4" s="10"/>
      <c r="F4" s="11"/>
      <c r="H4" s="12"/>
    </row>
    <row r="5" spans="1:8" ht="15">
      <c r="A5" s="13"/>
      <c r="B5" s="15" t="s">
        <v>8</v>
      </c>
      <c r="C5" s="9"/>
      <c r="D5" s="10"/>
      <c r="E5" s="10"/>
      <c r="F5" s="11"/>
      <c r="H5" s="12"/>
    </row>
    <row r="6" spans="1:8" ht="216.75">
      <c r="A6" s="13"/>
      <c r="B6" s="16" t="s">
        <v>9</v>
      </c>
      <c r="C6" s="9"/>
      <c r="D6" s="10"/>
      <c r="E6" s="10"/>
      <c r="F6" s="11"/>
      <c r="H6" s="12"/>
    </row>
    <row r="7" spans="1:8" ht="15">
      <c r="A7" s="13"/>
      <c r="B7" s="14"/>
      <c r="C7" s="9"/>
      <c r="D7" s="10"/>
      <c r="E7" s="10"/>
      <c r="F7" s="11"/>
      <c r="H7" s="12"/>
    </row>
    <row r="8" spans="1:8" s="20" customFormat="1" ht="15">
      <c r="A8" s="13"/>
      <c r="B8" s="22"/>
      <c r="C8" s="17"/>
      <c r="D8" s="18"/>
      <c r="E8" s="18"/>
      <c r="F8" s="19"/>
      <c r="H8" s="21"/>
    </row>
    <row r="9" spans="1:8" s="20" customFormat="1" ht="15">
      <c r="A9" s="13"/>
      <c r="B9" s="14" t="s">
        <v>10</v>
      </c>
      <c r="C9" s="17"/>
      <c r="D9" s="18"/>
      <c r="E9" s="18"/>
      <c r="F9" s="19"/>
      <c r="H9" s="21"/>
    </row>
    <row r="10" spans="1:8" s="20" customFormat="1" ht="15">
      <c r="A10" s="13"/>
      <c r="B10" s="23" t="s">
        <v>11</v>
      </c>
      <c r="C10" s="17"/>
      <c r="D10" s="18"/>
      <c r="E10" s="18"/>
      <c r="F10" s="19"/>
      <c r="H10" s="21"/>
    </row>
    <row r="11" spans="1:8" s="20" customFormat="1" ht="38.25">
      <c r="A11" s="13"/>
      <c r="B11" s="16" t="s">
        <v>12</v>
      </c>
      <c r="C11" s="17"/>
      <c r="D11" s="18"/>
      <c r="E11" s="18"/>
      <c r="F11" s="19"/>
      <c r="H11" s="21"/>
    </row>
    <row r="12" spans="1:8" s="20" customFormat="1" ht="38.25">
      <c r="A12" s="13"/>
      <c r="B12" s="16" t="s">
        <v>13</v>
      </c>
      <c r="C12" s="17"/>
      <c r="D12" s="18"/>
      <c r="E12" s="18"/>
      <c r="F12" s="19"/>
      <c r="H12" s="21"/>
    </row>
    <row r="13" spans="1:8" s="20" customFormat="1" ht="25.5">
      <c r="A13" s="13"/>
      <c r="B13" s="16" t="s">
        <v>14</v>
      </c>
      <c r="C13" s="17"/>
      <c r="D13" s="18"/>
      <c r="E13" s="18"/>
      <c r="F13" s="19"/>
      <c r="H13" s="21"/>
    </row>
    <row r="14" spans="1:8" s="20" customFormat="1" ht="15">
      <c r="A14" s="13"/>
      <c r="B14" s="16" t="s">
        <v>15</v>
      </c>
      <c r="C14" s="17"/>
      <c r="D14" s="18"/>
      <c r="E14" s="18"/>
      <c r="F14" s="19"/>
      <c r="H14" s="21"/>
    </row>
    <row r="15" spans="1:8" s="20" customFormat="1" ht="25.5">
      <c r="A15" s="13"/>
      <c r="B15" s="24" t="s">
        <v>16</v>
      </c>
      <c r="C15" s="17"/>
      <c r="D15" s="18"/>
      <c r="E15" s="18"/>
      <c r="F15" s="19"/>
      <c r="H15" s="21"/>
    </row>
    <row r="16" spans="1:8" ht="51">
      <c r="A16" s="25"/>
      <c r="B16" s="24" t="s">
        <v>17</v>
      </c>
      <c r="C16" s="26"/>
      <c r="D16" s="27"/>
      <c r="E16" s="27"/>
      <c r="F16" s="27"/>
      <c r="H16" s="28"/>
    </row>
    <row r="17" spans="1:8">
      <c r="A17" s="25"/>
      <c r="B17" s="24"/>
      <c r="C17" s="26"/>
      <c r="D17" s="27"/>
      <c r="E17" s="27"/>
      <c r="F17" s="27"/>
      <c r="H17" s="28"/>
    </row>
    <row r="18" spans="1:8">
      <c r="A18" s="25" t="s">
        <v>6</v>
      </c>
      <c r="B18" s="34" t="s">
        <v>60</v>
      </c>
      <c r="C18" s="30"/>
      <c r="D18" s="31"/>
      <c r="E18" s="31"/>
      <c r="F18" s="27"/>
      <c r="H18" s="28"/>
    </row>
    <row r="19" spans="1:8">
      <c r="A19" s="29"/>
      <c r="B19" s="35"/>
      <c r="C19" s="30"/>
      <c r="D19" s="31"/>
      <c r="E19" s="31"/>
      <c r="F19" s="27"/>
      <c r="H19" s="28"/>
    </row>
    <row r="20" spans="1:8">
      <c r="A20" s="25" t="s">
        <v>18</v>
      </c>
      <c r="B20" s="34" t="s">
        <v>61</v>
      </c>
      <c r="C20" s="26"/>
      <c r="D20" s="27"/>
      <c r="E20" s="27"/>
      <c r="F20" s="27"/>
      <c r="H20" s="28"/>
    </row>
    <row r="21" spans="1:8" ht="51">
      <c r="A21" s="29"/>
      <c r="B21" s="68" t="s">
        <v>89</v>
      </c>
      <c r="C21" s="30" t="s">
        <v>63</v>
      </c>
      <c r="D21" s="31">
        <v>3</v>
      </c>
      <c r="E21" s="31"/>
      <c r="F21" s="27">
        <f>ROUND(D21*E21,2)</f>
        <v>0</v>
      </c>
      <c r="H21" s="28"/>
    </row>
    <row r="22" spans="1:8">
      <c r="A22" s="29"/>
      <c r="B22" s="35"/>
      <c r="C22" s="30"/>
      <c r="D22" s="31"/>
      <c r="E22" s="31"/>
      <c r="F22" s="27"/>
      <c r="H22" s="28"/>
    </row>
    <row r="23" spans="1:8">
      <c r="A23" s="37"/>
      <c r="B23" s="38" t="s">
        <v>256</v>
      </c>
      <c r="C23" s="39"/>
      <c r="D23" s="40"/>
      <c r="E23" s="40"/>
      <c r="F23" s="40">
        <f>SUM(F21:F22)</f>
        <v>0</v>
      </c>
      <c r="H23" s="28"/>
    </row>
    <row r="24" spans="1:8" ht="15">
      <c r="A24" s="14"/>
      <c r="B24" s="14"/>
      <c r="C24" s="14"/>
      <c r="D24" s="14"/>
      <c r="E24" s="14"/>
      <c r="F24" s="14"/>
      <c r="H24" s="28"/>
    </row>
    <row r="25" spans="1:8" ht="15">
      <c r="A25" s="13" t="s">
        <v>52</v>
      </c>
      <c r="B25" s="14" t="s">
        <v>27</v>
      </c>
      <c r="C25" s="9"/>
      <c r="D25" s="10"/>
      <c r="E25" s="10"/>
      <c r="F25" s="11"/>
      <c r="H25" s="12"/>
    </row>
    <row r="26" spans="1:8" ht="15">
      <c r="A26" s="13"/>
      <c r="B26" s="14"/>
      <c r="C26" s="9"/>
      <c r="D26" s="10"/>
      <c r="E26" s="10"/>
      <c r="F26" s="11"/>
      <c r="H26" s="12"/>
    </row>
    <row r="27" spans="1:8" s="32" customFormat="1">
      <c r="A27" s="25" t="s">
        <v>20</v>
      </c>
      <c r="B27" s="41" t="s">
        <v>30</v>
      </c>
      <c r="C27" s="47"/>
      <c r="D27" s="48"/>
      <c r="E27" s="49"/>
      <c r="F27" s="50"/>
      <c r="H27" s="33"/>
    </row>
    <row r="28" spans="1:8" s="32" customFormat="1">
      <c r="A28" s="25"/>
      <c r="B28" s="41"/>
      <c r="C28" s="47"/>
      <c r="D28" s="48"/>
      <c r="E28" s="49"/>
      <c r="F28" s="50"/>
      <c r="H28" s="33"/>
    </row>
    <row r="29" spans="1:8">
      <c r="A29" s="25"/>
      <c r="B29" s="24" t="s">
        <v>21</v>
      </c>
      <c r="C29" s="26"/>
      <c r="D29" s="27"/>
      <c r="E29" s="43"/>
      <c r="F29" s="27"/>
      <c r="H29" s="28"/>
    </row>
    <row r="30" spans="1:8" ht="38.25">
      <c r="A30" s="25"/>
      <c r="B30" s="36" t="s">
        <v>31</v>
      </c>
      <c r="C30" s="26"/>
      <c r="D30" s="27"/>
      <c r="E30" s="43"/>
      <c r="F30" s="27"/>
      <c r="H30" s="28"/>
    </row>
    <row r="31" spans="1:8" ht="38.25">
      <c r="A31" s="25"/>
      <c r="B31" s="36" t="s">
        <v>32</v>
      </c>
      <c r="C31" s="26"/>
      <c r="D31" s="27"/>
      <c r="E31" s="43"/>
      <c r="F31" s="27"/>
      <c r="H31" s="28"/>
    </row>
    <row r="32" spans="1:8" ht="38.25">
      <c r="A32" s="25"/>
      <c r="B32" s="36" t="s">
        <v>29</v>
      </c>
      <c r="C32" s="26"/>
      <c r="D32" s="27"/>
      <c r="E32" s="43"/>
      <c r="F32" s="27"/>
      <c r="H32" s="28"/>
    </row>
    <row r="33" spans="1:8" ht="38.25">
      <c r="A33" s="25"/>
      <c r="B33" s="45" t="s">
        <v>33</v>
      </c>
      <c r="C33" s="26"/>
      <c r="D33" s="27"/>
      <c r="E33" s="43"/>
      <c r="F33" s="27"/>
      <c r="H33" s="28"/>
    </row>
    <row r="34" spans="1:8">
      <c r="A34" s="25"/>
      <c r="B34" s="41"/>
      <c r="C34" s="26"/>
      <c r="D34" s="27"/>
      <c r="E34" s="43"/>
      <c r="F34" s="27"/>
      <c r="H34" s="28"/>
    </row>
    <row r="35" spans="1:8">
      <c r="A35" s="25" t="s">
        <v>22</v>
      </c>
      <c r="B35" s="41" t="s">
        <v>66</v>
      </c>
      <c r="C35" s="26"/>
      <c r="D35" s="27"/>
      <c r="E35" s="43"/>
      <c r="F35" s="27"/>
      <c r="H35" s="28"/>
    </row>
    <row r="36" spans="1:8" ht="114.75">
      <c r="A36" s="29"/>
      <c r="B36" s="36" t="s">
        <v>67</v>
      </c>
      <c r="C36" s="30" t="s">
        <v>28</v>
      </c>
      <c r="D36" s="31">
        <v>1</v>
      </c>
      <c r="E36" s="44"/>
      <c r="F36" s="27">
        <f>ROUND(D36*E36,2)</f>
        <v>0</v>
      </c>
      <c r="H36" s="28"/>
    </row>
    <row r="37" spans="1:8">
      <c r="A37" s="29"/>
      <c r="B37" s="36"/>
      <c r="C37" s="30"/>
      <c r="D37" s="31"/>
      <c r="E37" s="70"/>
      <c r="F37" s="27"/>
      <c r="H37" s="28"/>
    </row>
    <row r="38" spans="1:8">
      <c r="A38" s="25" t="s">
        <v>75</v>
      </c>
      <c r="B38" s="41" t="s">
        <v>71</v>
      </c>
      <c r="C38" s="26"/>
      <c r="D38" s="27"/>
      <c r="E38" s="71"/>
      <c r="F38" s="27"/>
      <c r="H38" s="28"/>
    </row>
    <row r="39" spans="1:8" ht="114.75">
      <c r="A39" s="29"/>
      <c r="B39" s="36" t="s">
        <v>70</v>
      </c>
      <c r="C39" s="30" t="s">
        <v>28</v>
      </c>
      <c r="D39" s="31">
        <v>2</v>
      </c>
      <c r="E39" s="44"/>
      <c r="F39" s="27">
        <f>ROUND(D39*E39,2)</f>
        <v>0</v>
      </c>
      <c r="H39" s="28"/>
    </row>
    <row r="40" spans="1:8">
      <c r="A40" s="29"/>
      <c r="B40" s="36"/>
      <c r="C40" s="30"/>
      <c r="D40" s="31"/>
      <c r="E40" s="70"/>
      <c r="F40" s="27"/>
      <c r="H40" s="28"/>
    </row>
    <row r="41" spans="1:8">
      <c r="A41" s="25" t="s">
        <v>76</v>
      </c>
      <c r="B41" s="41" t="s">
        <v>72</v>
      </c>
      <c r="C41" s="26"/>
      <c r="D41" s="27"/>
      <c r="E41" s="71"/>
      <c r="F41" s="27"/>
      <c r="H41" s="28"/>
    </row>
    <row r="42" spans="1:8" ht="114.75">
      <c r="A42" s="29"/>
      <c r="B42" s="36" t="s">
        <v>70</v>
      </c>
      <c r="C42" s="30" t="s">
        <v>28</v>
      </c>
      <c r="D42" s="31">
        <v>1</v>
      </c>
      <c r="E42" s="44"/>
      <c r="F42" s="27">
        <f>ROUND(D42*E42,2)</f>
        <v>0</v>
      </c>
      <c r="H42" s="28"/>
    </row>
    <row r="43" spans="1:8">
      <c r="A43" s="29"/>
      <c r="B43" s="36"/>
      <c r="C43" s="30"/>
      <c r="D43" s="31"/>
      <c r="E43" s="70"/>
      <c r="F43" s="27"/>
      <c r="H43" s="28"/>
    </row>
    <row r="44" spans="1:8">
      <c r="A44" s="72" t="s">
        <v>257</v>
      </c>
      <c r="B44" s="41" t="s">
        <v>74</v>
      </c>
      <c r="C44" s="26"/>
      <c r="D44" s="27"/>
      <c r="E44" s="71"/>
      <c r="F44" s="27"/>
      <c r="H44" s="28"/>
    </row>
    <row r="45" spans="1:8" ht="114.75">
      <c r="A45" s="29"/>
      <c r="B45" s="36" t="s">
        <v>73</v>
      </c>
      <c r="C45" s="30" t="s">
        <v>28</v>
      </c>
      <c r="D45" s="31">
        <v>1</v>
      </c>
      <c r="E45" s="44"/>
      <c r="F45" s="27">
        <f>ROUND(D45*E45,2)</f>
        <v>0</v>
      </c>
      <c r="H45" s="28"/>
    </row>
    <row r="46" spans="1:8">
      <c r="A46" s="29"/>
      <c r="B46" s="36"/>
      <c r="C46" s="30"/>
      <c r="D46" s="31"/>
      <c r="E46" s="44"/>
      <c r="F46" s="27"/>
      <c r="H46" s="28"/>
    </row>
    <row r="47" spans="1:8">
      <c r="A47" s="29"/>
      <c r="B47" s="36"/>
      <c r="C47" s="30"/>
      <c r="D47" s="31"/>
      <c r="E47" s="44"/>
      <c r="F47" s="27"/>
      <c r="H47" s="28"/>
    </row>
    <row r="48" spans="1:8">
      <c r="A48" s="37"/>
      <c r="B48" s="38" t="s">
        <v>258</v>
      </c>
      <c r="C48" s="39"/>
      <c r="D48" s="40"/>
      <c r="E48" s="40"/>
      <c r="F48" s="40">
        <f>SUM(F36:F47)</f>
        <v>0</v>
      </c>
      <c r="H48" s="28"/>
    </row>
    <row r="49" spans="1:9">
      <c r="A49" s="29"/>
      <c r="B49" s="36"/>
      <c r="C49" s="30"/>
      <c r="D49" s="31"/>
      <c r="E49" s="31"/>
      <c r="F49" s="27"/>
      <c r="H49" s="28"/>
    </row>
    <row r="50" spans="1:9">
      <c r="A50" s="25" t="s">
        <v>23</v>
      </c>
      <c r="B50" s="41" t="s">
        <v>34</v>
      </c>
      <c r="C50" s="30"/>
      <c r="D50" s="31"/>
      <c r="E50" s="31"/>
      <c r="F50" s="27"/>
      <c r="H50" s="28"/>
      <c r="I50" s="51"/>
    </row>
    <row r="51" spans="1:9">
      <c r="A51" s="25"/>
      <c r="B51" s="41"/>
      <c r="C51" s="30"/>
      <c r="D51" s="31"/>
      <c r="E51" s="31"/>
      <c r="F51" s="27"/>
      <c r="H51" s="28"/>
      <c r="I51" s="51"/>
    </row>
    <row r="52" spans="1:9">
      <c r="A52" s="29"/>
      <c r="B52" s="16" t="s">
        <v>21</v>
      </c>
      <c r="C52" s="30"/>
      <c r="D52" s="31"/>
      <c r="E52" s="31"/>
      <c r="F52" s="27"/>
      <c r="H52" s="28"/>
    </row>
    <row r="53" spans="1:9" ht="38.25">
      <c r="A53" s="29"/>
      <c r="B53" s="24" t="s">
        <v>35</v>
      </c>
      <c r="C53" s="30"/>
      <c r="D53" s="31"/>
      <c r="E53" s="31"/>
      <c r="F53" s="27"/>
      <c r="H53" s="28"/>
    </row>
    <row r="54" spans="1:9" ht="25.5">
      <c r="A54" s="29"/>
      <c r="B54" s="16" t="s">
        <v>36</v>
      </c>
      <c r="C54" s="30"/>
      <c r="D54" s="31"/>
      <c r="E54" s="31"/>
      <c r="F54" s="27"/>
      <c r="H54" s="28"/>
    </row>
    <row r="55" spans="1:9" ht="38.25">
      <c r="A55" s="29"/>
      <c r="B55" s="16" t="s">
        <v>37</v>
      </c>
      <c r="C55" s="30"/>
      <c r="D55" s="31"/>
      <c r="E55" s="31"/>
      <c r="F55" s="27"/>
      <c r="H55" s="28"/>
    </row>
    <row r="56" spans="1:9" ht="25.5">
      <c r="A56" s="29"/>
      <c r="B56" s="16" t="s">
        <v>38</v>
      </c>
      <c r="C56" s="30"/>
      <c r="D56" s="31"/>
      <c r="E56" s="31"/>
      <c r="F56" s="27"/>
      <c r="H56" s="28"/>
    </row>
    <row r="57" spans="1:9" ht="38.25">
      <c r="A57" s="29"/>
      <c r="B57" s="16" t="s">
        <v>39</v>
      </c>
      <c r="C57" s="30"/>
      <c r="D57" s="31"/>
      <c r="E57" s="31"/>
      <c r="F57" s="27"/>
      <c r="H57" s="28"/>
    </row>
    <row r="58" spans="1:9" ht="51">
      <c r="A58" s="29"/>
      <c r="B58" s="16" t="s">
        <v>40</v>
      </c>
      <c r="C58" s="30"/>
      <c r="D58" s="31"/>
      <c r="E58" s="31"/>
      <c r="F58" s="27"/>
      <c r="H58" s="28"/>
    </row>
    <row r="59" spans="1:9" ht="25.5">
      <c r="A59" s="29"/>
      <c r="B59" s="16" t="s">
        <v>41</v>
      </c>
      <c r="C59" s="30"/>
      <c r="D59" s="31"/>
      <c r="E59" s="31"/>
      <c r="F59" s="27"/>
      <c r="H59" s="28"/>
    </row>
    <row r="60" spans="1:9">
      <c r="A60" s="29"/>
      <c r="B60" s="16"/>
      <c r="C60" s="30"/>
      <c r="D60" s="31"/>
      <c r="E60" s="31"/>
      <c r="F60" s="27"/>
      <c r="H60" s="28"/>
    </row>
    <row r="61" spans="1:9">
      <c r="A61" s="25" t="s">
        <v>24</v>
      </c>
      <c r="B61" s="41" t="s">
        <v>42</v>
      </c>
      <c r="C61" s="26"/>
      <c r="D61" s="27"/>
      <c r="E61" s="27"/>
      <c r="F61" s="27"/>
      <c r="H61" s="28"/>
    </row>
    <row r="62" spans="1:9" ht="89.25">
      <c r="A62" s="29"/>
      <c r="B62" s="36" t="s">
        <v>252</v>
      </c>
      <c r="C62" s="30" t="s">
        <v>19</v>
      </c>
      <c r="D62" s="31">
        <v>110</v>
      </c>
      <c r="E62" s="31"/>
      <c r="F62" s="27">
        <f>ROUND(D62*E62,2)</f>
        <v>0</v>
      </c>
      <c r="H62" s="28"/>
    </row>
    <row r="63" spans="1:9">
      <c r="A63" s="29"/>
      <c r="B63" s="36"/>
      <c r="C63" s="30"/>
      <c r="D63" s="31"/>
      <c r="E63" s="31"/>
      <c r="F63" s="27"/>
      <c r="H63" s="28"/>
    </row>
    <row r="64" spans="1:9">
      <c r="A64" s="25" t="s">
        <v>77</v>
      </c>
      <c r="B64" s="41" t="s">
        <v>43</v>
      </c>
      <c r="C64" s="26"/>
      <c r="D64" s="27"/>
      <c r="E64" s="27"/>
      <c r="F64" s="27"/>
      <c r="H64" s="28"/>
    </row>
    <row r="65" spans="1:8" ht="89.25">
      <c r="A65" s="29"/>
      <c r="B65" s="36" t="s">
        <v>251</v>
      </c>
      <c r="C65" s="30" t="s">
        <v>64</v>
      </c>
      <c r="D65" s="31">
        <v>37</v>
      </c>
      <c r="E65" s="31"/>
      <c r="F65" s="27">
        <f>ROUND(D65*E65,2)</f>
        <v>0</v>
      </c>
      <c r="H65" s="28"/>
    </row>
    <row r="66" spans="1:8">
      <c r="A66" s="29"/>
      <c r="B66" s="36"/>
      <c r="C66" s="30"/>
      <c r="D66" s="31"/>
      <c r="E66" s="31"/>
      <c r="F66" s="27"/>
      <c r="H66" s="28"/>
    </row>
    <row r="67" spans="1:8" ht="76.5">
      <c r="A67" s="72" t="s">
        <v>78</v>
      </c>
      <c r="B67" s="36" t="s">
        <v>250</v>
      </c>
      <c r="C67" s="30" t="s">
        <v>79</v>
      </c>
      <c r="D67" s="31">
        <v>33</v>
      </c>
      <c r="E67" s="31"/>
      <c r="F67" s="27">
        <f t="shared" ref="F67" si="0">ROUND(D67*E67,2)</f>
        <v>0</v>
      </c>
      <c r="H67" s="28"/>
    </row>
    <row r="68" spans="1:8">
      <c r="A68" s="29"/>
      <c r="B68" s="36"/>
      <c r="C68" s="30"/>
      <c r="D68" s="31"/>
      <c r="E68" s="31"/>
      <c r="F68" s="27"/>
      <c r="H68" s="28"/>
    </row>
    <row r="69" spans="1:8">
      <c r="A69" s="29"/>
      <c r="B69" s="36"/>
      <c r="C69" s="30"/>
      <c r="D69" s="31"/>
      <c r="E69" s="31"/>
      <c r="F69" s="27"/>
      <c r="H69" s="28"/>
    </row>
    <row r="70" spans="1:8">
      <c r="A70" s="37"/>
      <c r="B70" s="38" t="s">
        <v>259</v>
      </c>
      <c r="C70" s="39"/>
      <c r="D70" s="40"/>
      <c r="E70" s="40"/>
      <c r="F70" s="40">
        <f>SUM(F62:F69)</f>
        <v>0</v>
      </c>
      <c r="H70" s="28"/>
    </row>
    <row r="71" spans="1:8">
      <c r="A71" s="29"/>
      <c r="B71" s="36"/>
      <c r="C71" s="30"/>
      <c r="D71" s="31"/>
      <c r="E71" s="31"/>
      <c r="F71" s="27"/>
      <c r="H71" s="28"/>
    </row>
    <row r="72" spans="1:8">
      <c r="A72" s="172" t="s">
        <v>25</v>
      </c>
      <c r="B72" s="173" t="s">
        <v>80</v>
      </c>
      <c r="C72" s="30"/>
      <c r="D72" s="31"/>
      <c r="E72" s="31"/>
      <c r="F72" s="27"/>
      <c r="H72" s="28"/>
    </row>
    <row r="73" spans="1:8">
      <c r="A73" s="29"/>
      <c r="B73" s="36"/>
      <c r="C73" s="30"/>
      <c r="D73" s="31"/>
      <c r="E73" s="31"/>
      <c r="F73" s="27"/>
      <c r="H73" s="28"/>
    </row>
    <row r="74" spans="1:8" ht="165.75">
      <c r="A74" s="29" t="s">
        <v>260</v>
      </c>
      <c r="B74" s="36" t="s">
        <v>82</v>
      </c>
      <c r="C74" s="30" t="s">
        <v>79</v>
      </c>
      <c r="D74" s="31">
        <v>53.3</v>
      </c>
      <c r="E74" s="31"/>
      <c r="F74" s="27">
        <f>D74*E74</f>
        <v>0</v>
      </c>
      <c r="H74" s="28"/>
    </row>
    <row r="75" spans="1:8">
      <c r="A75" s="29"/>
      <c r="B75" s="36"/>
      <c r="C75" s="30"/>
      <c r="D75" s="31"/>
      <c r="E75" s="31"/>
      <c r="F75" s="27"/>
      <c r="H75" s="28"/>
    </row>
    <row r="76" spans="1:8" ht="138.75" customHeight="1">
      <c r="A76" s="29" t="s">
        <v>261</v>
      </c>
      <c r="B76" s="36" t="s">
        <v>249</v>
      </c>
      <c r="C76" s="30" t="s">
        <v>79</v>
      </c>
      <c r="D76" s="31">
        <v>58</v>
      </c>
      <c r="E76" s="31"/>
      <c r="F76" s="27">
        <f>D76*E76</f>
        <v>0</v>
      </c>
      <c r="H76" s="28"/>
    </row>
    <row r="77" spans="1:8">
      <c r="A77" s="29"/>
      <c r="B77" s="36"/>
      <c r="C77" s="30"/>
      <c r="D77" s="31"/>
      <c r="E77" s="31"/>
      <c r="F77" s="27"/>
      <c r="H77" s="28"/>
    </row>
    <row r="78" spans="1:8" ht="114.75">
      <c r="A78" s="29" t="s">
        <v>262</v>
      </c>
      <c r="B78" s="36" t="s">
        <v>83</v>
      </c>
      <c r="C78" s="30" t="s">
        <v>79</v>
      </c>
      <c r="D78" s="31">
        <v>52</v>
      </c>
      <c r="E78" s="31"/>
      <c r="F78" s="27">
        <f>D78*E78</f>
        <v>0</v>
      </c>
      <c r="H78" s="28"/>
    </row>
    <row r="79" spans="1:8">
      <c r="A79" s="29"/>
      <c r="B79" s="36"/>
      <c r="C79" s="30"/>
      <c r="D79" s="31"/>
      <c r="E79" s="31"/>
      <c r="F79" s="27"/>
      <c r="H79" s="28"/>
    </row>
    <row r="80" spans="1:8" ht="89.25">
      <c r="A80" s="29" t="s">
        <v>263</v>
      </c>
      <c r="B80" s="36" t="s">
        <v>84</v>
      </c>
      <c r="C80" s="30" t="s">
        <v>79</v>
      </c>
      <c r="D80" s="31">
        <v>53.3</v>
      </c>
      <c r="E80" s="31"/>
      <c r="F80" s="27">
        <f>D80*E80</f>
        <v>0</v>
      </c>
      <c r="H80" s="28"/>
    </row>
    <row r="81" spans="1:8">
      <c r="A81" s="29"/>
      <c r="B81" s="36"/>
      <c r="C81" s="30"/>
      <c r="D81" s="31"/>
      <c r="E81" s="31"/>
      <c r="F81" s="27"/>
      <c r="H81" s="28"/>
    </row>
    <row r="82" spans="1:8" ht="63.75">
      <c r="A82" s="174" t="s">
        <v>264</v>
      </c>
      <c r="B82" s="36" t="s">
        <v>85</v>
      </c>
      <c r="C82" s="30" t="s">
        <v>81</v>
      </c>
      <c r="D82" s="31">
        <f>3.6*4</f>
        <v>14.4</v>
      </c>
      <c r="E82" s="31"/>
      <c r="F82" s="27">
        <f>D82*E82</f>
        <v>0</v>
      </c>
      <c r="H82" s="28"/>
    </row>
    <row r="83" spans="1:8">
      <c r="A83" s="29"/>
      <c r="B83" s="36"/>
      <c r="C83" s="30"/>
      <c r="D83" s="31"/>
      <c r="E83" s="31"/>
      <c r="F83" s="27"/>
      <c r="H83" s="28"/>
    </row>
    <row r="84" spans="1:8" ht="51">
      <c r="A84" s="29" t="s">
        <v>265</v>
      </c>
      <c r="B84" s="36" t="s">
        <v>86</v>
      </c>
      <c r="C84" s="30" t="s">
        <v>87</v>
      </c>
      <c r="D84" s="31">
        <v>1</v>
      </c>
      <c r="E84" s="31"/>
      <c r="F84" s="27">
        <f>D84*E84</f>
        <v>0</v>
      </c>
      <c r="H84" s="28"/>
    </row>
    <row r="85" spans="1:8">
      <c r="A85" s="29"/>
      <c r="B85" s="36"/>
      <c r="C85" s="30"/>
      <c r="D85" s="31"/>
      <c r="E85" s="31"/>
      <c r="F85" s="27"/>
      <c r="H85" s="28"/>
    </row>
    <row r="86" spans="1:8">
      <c r="A86" s="37"/>
      <c r="B86" s="38" t="s">
        <v>266</v>
      </c>
      <c r="C86" s="39"/>
      <c r="D86" s="40"/>
      <c r="E86" s="40"/>
      <c r="F86" s="40">
        <f>SUM(F74:F85)</f>
        <v>0</v>
      </c>
      <c r="G86" s="73"/>
      <c r="H86" s="28"/>
    </row>
    <row r="87" spans="1:8">
      <c r="A87" s="29"/>
      <c r="B87" s="36"/>
      <c r="C87" s="30"/>
      <c r="D87" s="31"/>
      <c r="E87" s="31"/>
      <c r="F87" s="27"/>
      <c r="H87" s="28"/>
    </row>
    <row r="88" spans="1:8">
      <c r="A88" s="25" t="s">
        <v>55</v>
      </c>
      <c r="B88" s="53" t="s">
        <v>56</v>
      </c>
      <c r="C88" s="1"/>
      <c r="D88" s="1"/>
      <c r="E88" s="1"/>
      <c r="F88" s="1"/>
    </row>
    <row r="89" spans="1:8">
      <c r="A89" s="25"/>
      <c r="B89" s="53"/>
      <c r="C89" s="26"/>
      <c r="D89" s="27"/>
      <c r="E89" s="27"/>
      <c r="F89" s="27"/>
    </row>
    <row r="90" spans="1:8">
      <c r="A90" s="25" t="s">
        <v>6</v>
      </c>
      <c r="B90" s="41" t="s">
        <v>44</v>
      </c>
      <c r="C90" s="26"/>
      <c r="D90" s="27"/>
      <c r="E90" s="27"/>
      <c r="F90" s="27"/>
    </row>
    <row r="91" spans="1:8">
      <c r="A91" s="25"/>
      <c r="B91" s="36"/>
      <c r="C91" s="26"/>
      <c r="D91" s="27"/>
      <c r="E91" s="27"/>
      <c r="F91" s="27"/>
    </row>
    <row r="92" spans="1:8">
      <c r="A92" s="46" t="s">
        <v>18</v>
      </c>
      <c r="B92" s="42" t="s">
        <v>65</v>
      </c>
      <c r="C92" s="26"/>
      <c r="D92" s="27"/>
      <c r="E92" s="27"/>
      <c r="F92" s="27"/>
    </row>
    <row r="93" spans="1:8" ht="63.75">
      <c r="A93" s="54"/>
      <c r="B93" s="24" t="s">
        <v>88</v>
      </c>
      <c r="C93" s="47" t="s">
        <v>28</v>
      </c>
      <c r="D93" s="48">
        <v>1</v>
      </c>
      <c r="E93" s="49"/>
      <c r="F93" s="27">
        <f>ROUND(D93*E93,2)</f>
        <v>0</v>
      </c>
    </row>
    <row r="94" spans="1:8">
      <c r="A94" s="54"/>
      <c r="B94" s="24"/>
      <c r="C94" s="47"/>
      <c r="D94" s="48"/>
      <c r="E94" s="49"/>
      <c r="F94" s="27"/>
    </row>
    <row r="95" spans="1:8" ht="25.5">
      <c r="A95" s="25" t="s">
        <v>255</v>
      </c>
      <c r="B95" s="55" t="s">
        <v>45</v>
      </c>
      <c r="C95" s="1"/>
      <c r="D95" s="1"/>
      <c r="E95" s="1"/>
      <c r="F95" s="1"/>
    </row>
    <row r="96" spans="1:8" ht="25.5">
      <c r="A96" s="25"/>
      <c r="B96" s="16" t="s">
        <v>46</v>
      </c>
      <c r="C96" s="26"/>
      <c r="D96" s="27"/>
      <c r="E96" s="27"/>
      <c r="F96" s="27"/>
    </row>
    <row r="97" spans="1:6" ht="51">
      <c r="A97" s="1"/>
      <c r="B97" s="16" t="s">
        <v>47</v>
      </c>
      <c r="C97" s="30" t="s">
        <v>62</v>
      </c>
      <c r="D97" s="31">
        <v>75</v>
      </c>
      <c r="E97" s="49"/>
      <c r="F97" s="27">
        <f>ROUND(D97*E97,2)</f>
        <v>0</v>
      </c>
    </row>
    <row r="98" spans="1:6">
      <c r="A98" s="25"/>
      <c r="B98" s="16"/>
      <c r="C98" s="56"/>
      <c r="D98" s="57"/>
      <c r="E98" s="27"/>
      <c r="F98" s="27"/>
    </row>
    <row r="99" spans="1:6">
      <c r="A99" s="37"/>
      <c r="B99" s="38" t="s">
        <v>240</v>
      </c>
      <c r="C99" s="39"/>
      <c r="D99" s="40"/>
      <c r="E99" s="40"/>
      <c r="F99" s="40">
        <f>SUM(F93:F98)</f>
        <v>0</v>
      </c>
    </row>
    <row r="100" spans="1:6">
      <c r="A100" s="25"/>
      <c r="C100" s="52"/>
      <c r="D100" s="52"/>
      <c r="E100" s="27"/>
      <c r="F100" s="27"/>
    </row>
    <row r="101" spans="1:6" ht="15">
      <c r="A101" s="25"/>
      <c r="B101" s="58" t="s">
        <v>48</v>
      </c>
      <c r="C101" s="26"/>
      <c r="D101" s="27"/>
      <c r="E101" s="27"/>
      <c r="F101" s="27"/>
    </row>
    <row r="102" spans="1:6" ht="15">
      <c r="A102" s="17" t="s">
        <v>50</v>
      </c>
      <c r="B102" s="58" t="s">
        <v>49</v>
      </c>
      <c r="C102" s="17"/>
      <c r="D102" s="19"/>
      <c r="E102" s="19"/>
      <c r="F102" s="19"/>
    </row>
    <row r="103" spans="1:6" ht="15">
      <c r="A103" s="25"/>
      <c r="B103" s="58" t="s">
        <v>10</v>
      </c>
      <c r="C103" s="59"/>
      <c r="D103" s="60"/>
      <c r="E103" s="60"/>
      <c r="F103" s="61"/>
    </row>
    <row r="104" spans="1:6">
      <c r="A104" s="29" t="s">
        <v>6</v>
      </c>
      <c r="B104" s="35" t="s">
        <v>60</v>
      </c>
      <c r="C104" s="30"/>
      <c r="D104" s="31"/>
      <c r="E104" s="31"/>
      <c r="F104" s="31">
        <f>F23</f>
        <v>0</v>
      </c>
    </row>
    <row r="105" spans="1:6" ht="25.5">
      <c r="A105" s="1"/>
      <c r="B105" s="36"/>
      <c r="C105" s="30"/>
      <c r="D105" s="31"/>
      <c r="E105" s="27" t="s">
        <v>51</v>
      </c>
      <c r="F105" s="27">
        <f>SUM(F104:F104)</f>
        <v>0</v>
      </c>
    </row>
    <row r="106" spans="1:6">
      <c r="A106" s="1"/>
      <c r="B106" s="36"/>
      <c r="C106" s="30"/>
      <c r="D106" s="31"/>
      <c r="E106" s="1"/>
      <c r="F106" s="1"/>
    </row>
    <row r="107" spans="1:6">
      <c r="A107" s="29"/>
      <c r="B107" s="1"/>
      <c r="C107" s="30"/>
      <c r="D107" s="31"/>
      <c r="E107" s="1"/>
      <c r="F107" s="1"/>
    </row>
    <row r="108" spans="1:6" ht="15">
      <c r="A108" s="25" t="s">
        <v>52</v>
      </c>
      <c r="B108" s="58" t="s">
        <v>27</v>
      </c>
      <c r="C108" s="30"/>
      <c r="D108" s="31"/>
      <c r="E108" s="27"/>
      <c r="F108" s="27"/>
    </row>
    <row r="109" spans="1:6">
      <c r="A109" s="29">
        <v>2</v>
      </c>
      <c r="B109" s="36" t="s">
        <v>53</v>
      </c>
      <c r="C109" s="30"/>
      <c r="D109" s="31"/>
      <c r="E109" s="31"/>
      <c r="F109" s="31">
        <f>F48</f>
        <v>0</v>
      </c>
    </row>
    <row r="110" spans="1:6">
      <c r="A110" s="29">
        <v>3</v>
      </c>
      <c r="B110" s="35" t="s">
        <v>34</v>
      </c>
      <c r="C110" s="30"/>
      <c r="D110" s="31"/>
      <c r="E110" s="31"/>
      <c r="F110" s="31">
        <f>F70</f>
        <v>0</v>
      </c>
    </row>
    <row r="111" spans="1:6">
      <c r="A111" s="29">
        <v>4</v>
      </c>
      <c r="B111" s="35" t="str">
        <f>B72</f>
        <v>GIPS KARTONSKI I LIČILAČKI RADOVI</v>
      </c>
      <c r="C111" s="30"/>
      <c r="D111" s="31"/>
      <c r="E111" s="31"/>
      <c r="F111" s="31">
        <f>F86</f>
        <v>0</v>
      </c>
    </row>
    <row r="112" spans="1:6" ht="25.5">
      <c r="A112" s="1"/>
      <c r="B112" s="1"/>
      <c r="C112" s="30"/>
      <c r="D112" s="31"/>
      <c r="E112" s="27" t="s">
        <v>54</v>
      </c>
      <c r="F112" s="27">
        <f>SUM(F109:F111)</f>
        <v>0</v>
      </c>
    </row>
    <row r="113" spans="1:6">
      <c r="A113" s="1"/>
      <c r="B113" s="36"/>
      <c r="C113" s="30"/>
      <c r="D113" s="31"/>
      <c r="E113" s="31"/>
      <c r="F113" s="1"/>
    </row>
    <row r="114" spans="1:6">
      <c r="A114" s="29"/>
      <c r="B114" s="1"/>
      <c r="C114" s="30"/>
      <c r="D114" s="31"/>
      <c r="E114" s="27"/>
      <c r="F114" s="27"/>
    </row>
    <row r="115" spans="1:6" ht="15">
      <c r="A115" s="25" t="s">
        <v>55</v>
      </c>
      <c r="B115" s="58" t="s">
        <v>56</v>
      </c>
      <c r="C115" s="30"/>
      <c r="D115" s="31"/>
      <c r="E115" s="1"/>
      <c r="F115" s="1"/>
    </row>
    <row r="116" spans="1:6">
      <c r="A116" s="30">
        <v>5</v>
      </c>
      <c r="B116" s="35" t="s">
        <v>44</v>
      </c>
      <c r="C116" s="30"/>
      <c r="D116" s="31"/>
      <c r="E116" s="31"/>
      <c r="F116" s="31">
        <f>F99</f>
        <v>0</v>
      </c>
    </row>
    <row r="117" spans="1:6" ht="25.5">
      <c r="A117" s="1"/>
      <c r="B117" s="35"/>
      <c r="C117" s="30"/>
      <c r="D117" s="31"/>
      <c r="E117" s="27" t="s">
        <v>57</v>
      </c>
      <c r="F117" s="27">
        <f>SUM(F116:F116)</f>
        <v>0</v>
      </c>
    </row>
    <row r="118" spans="1:6">
      <c r="A118" s="30"/>
      <c r="B118" s="35"/>
      <c r="C118" s="30"/>
      <c r="D118" s="31"/>
      <c r="E118" s="1"/>
      <c r="F118" s="1"/>
    </row>
    <row r="119" spans="1:6">
      <c r="A119" s="39"/>
      <c r="B119" s="62" t="s">
        <v>58</v>
      </c>
      <c r="C119" s="39"/>
      <c r="D119" s="40"/>
      <c r="E119" s="40"/>
      <c r="F119" s="40">
        <f>F117+F112+F105</f>
        <v>0</v>
      </c>
    </row>
    <row r="120" spans="1:6">
      <c r="A120" s="25"/>
      <c r="B120" s="69"/>
      <c r="C120" s="26"/>
      <c r="D120" s="27"/>
      <c r="E120" s="27"/>
      <c r="F120" s="27"/>
    </row>
    <row r="121" spans="1:6">
      <c r="A121" s="25"/>
      <c r="B121" s="53"/>
      <c r="C121" s="26"/>
      <c r="D121" s="27"/>
      <c r="E121" s="27"/>
      <c r="F121" s="27"/>
    </row>
    <row r="122" spans="1:6">
      <c r="A122" s="25"/>
      <c r="B122" s="36"/>
      <c r="C122" s="30"/>
      <c r="D122" s="31"/>
      <c r="E122" s="31"/>
      <c r="F122" s="31"/>
    </row>
    <row r="123" spans="1:6">
      <c r="A123" s="29"/>
      <c r="B123" s="35"/>
      <c r="C123" s="30"/>
      <c r="D123" s="31"/>
      <c r="E123" s="31"/>
      <c r="F123" s="31"/>
    </row>
    <row r="124" spans="1:6">
      <c r="A124" s="29"/>
      <c r="B124" s="36"/>
      <c r="C124" s="30"/>
      <c r="D124" s="31"/>
      <c r="E124" s="31"/>
      <c r="F124" s="31"/>
    </row>
    <row r="125" spans="1:6" ht="15">
      <c r="A125" s="29"/>
      <c r="B125" s="58"/>
      <c r="C125" s="30"/>
      <c r="D125" s="31"/>
      <c r="E125" s="31"/>
      <c r="F125" s="31"/>
    </row>
    <row r="126" spans="1:6">
      <c r="A126" s="29"/>
      <c r="B126" s="53" t="s">
        <v>59</v>
      </c>
      <c r="C126" s="30"/>
      <c r="D126" s="31"/>
      <c r="E126" s="27"/>
      <c r="F126" s="27"/>
    </row>
    <row r="127" spans="1:6">
      <c r="A127" s="25"/>
      <c r="B127" s="35"/>
      <c r="C127" s="30"/>
      <c r="D127" s="31"/>
      <c r="E127" s="31"/>
      <c r="F127" s="31"/>
    </row>
    <row r="128" spans="1:6">
      <c r="A128" s="25"/>
      <c r="B128" s="35"/>
      <c r="C128" s="30"/>
      <c r="D128" s="31"/>
      <c r="E128" s="31"/>
      <c r="F128" s="31"/>
    </row>
    <row r="129" spans="1:6">
      <c r="A129" s="30"/>
      <c r="B129" s="35"/>
      <c r="C129" s="30"/>
      <c r="D129" s="31"/>
      <c r="E129" s="31"/>
      <c r="F129" s="31"/>
    </row>
    <row r="130" spans="1:6">
      <c r="A130" s="30"/>
      <c r="B130" s="35"/>
      <c r="C130" s="30"/>
      <c r="D130" s="31"/>
      <c r="E130" s="31"/>
      <c r="F130" s="31"/>
    </row>
    <row r="131" spans="1:6">
      <c r="A131" s="30"/>
      <c r="C131" s="30"/>
      <c r="D131" s="31"/>
      <c r="E131" s="27"/>
      <c r="F131" s="27"/>
    </row>
    <row r="132" spans="1:6">
      <c r="A132" s="30"/>
      <c r="C132" s="30"/>
      <c r="D132" s="31"/>
      <c r="E132" s="31"/>
      <c r="F132" s="31"/>
    </row>
  </sheetData>
  <pageMargins left="0.94488188976377963" right="0.39370078740157483" top="0.39370078740157483" bottom="0.59055118110236227" header="0.51181102362204722" footer="0.51181102362204722"/>
  <pageSetup paperSize="9" scale="78" firstPageNumber="83" orientation="portrait" r:id="rId1"/>
  <headerFooter alignWithMargins="0">
    <oddFooter>&amp;C &amp;P</oddFooter>
  </headerFooter>
  <rowBreaks count="6" manualBreakCount="6">
    <brk id="24" max="5" man="1"/>
    <brk id="48" max="5" man="1"/>
    <brk id="71" max="5" man="1"/>
    <brk id="74" max="5" man="1"/>
    <brk id="86" max="5" man="1"/>
    <brk id="9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"/>
  <sheetViews>
    <sheetView showZeros="0" tabSelected="1" zoomScale="120" zoomScaleNormal="120" workbookViewId="0">
      <selection activeCell="F113" sqref="F113"/>
    </sheetView>
  </sheetViews>
  <sheetFormatPr defaultRowHeight="15.75"/>
  <cols>
    <col min="1" max="1" width="6.140625" style="81" bestFit="1" customWidth="1"/>
    <col min="2" max="2" width="44.140625" style="80" customWidth="1"/>
    <col min="3" max="3" width="7.140625" style="79" customWidth="1"/>
    <col min="4" max="4" width="10" style="78" customWidth="1"/>
    <col min="5" max="5" width="9.28515625" style="77" customWidth="1"/>
    <col min="6" max="6" width="12" style="76" customWidth="1"/>
    <col min="7" max="7" width="9.140625" style="75"/>
    <col min="8" max="8" width="9.140625" style="74"/>
    <col min="9" max="9" width="13.140625" style="74" customWidth="1"/>
    <col min="10" max="256" width="9.140625" style="74"/>
    <col min="257" max="257" width="4.42578125" style="74" customWidth="1"/>
    <col min="258" max="258" width="48.42578125" style="74" customWidth="1"/>
    <col min="259" max="259" width="5.5703125" style="74" customWidth="1"/>
    <col min="260" max="262" width="11.7109375" style="74" customWidth="1"/>
    <col min="263" max="264" width="9.140625" style="74"/>
    <col min="265" max="265" width="13.140625" style="74" customWidth="1"/>
    <col min="266" max="512" width="9.140625" style="74"/>
    <col min="513" max="513" width="4.42578125" style="74" customWidth="1"/>
    <col min="514" max="514" width="48.42578125" style="74" customWidth="1"/>
    <col min="515" max="515" width="5.5703125" style="74" customWidth="1"/>
    <col min="516" max="518" width="11.7109375" style="74" customWidth="1"/>
    <col min="519" max="520" width="9.140625" style="74"/>
    <col min="521" max="521" width="13.140625" style="74" customWidth="1"/>
    <col min="522" max="768" width="9.140625" style="74"/>
    <col min="769" max="769" width="4.42578125" style="74" customWidth="1"/>
    <col min="770" max="770" width="48.42578125" style="74" customWidth="1"/>
    <col min="771" max="771" width="5.5703125" style="74" customWidth="1"/>
    <col min="772" max="774" width="11.7109375" style="74" customWidth="1"/>
    <col min="775" max="776" width="9.140625" style="74"/>
    <col min="777" max="777" width="13.140625" style="74" customWidth="1"/>
    <col min="778" max="1024" width="9.140625" style="74"/>
    <col min="1025" max="1025" width="4.42578125" style="74" customWidth="1"/>
    <col min="1026" max="1026" width="48.42578125" style="74" customWidth="1"/>
    <col min="1027" max="1027" width="5.5703125" style="74" customWidth="1"/>
    <col min="1028" max="1030" width="11.7109375" style="74" customWidth="1"/>
    <col min="1031" max="1032" width="9.140625" style="74"/>
    <col min="1033" max="1033" width="13.140625" style="74" customWidth="1"/>
    <col min="1034" max="1280" width="9.140625" style="74"/>
    <col min="1281" max="1281" width="4.42578125" style="74" customWidth="1"/>
    <col min="1282" max="1282" width="48.42578125" style="74" customWidth="1"/>
    <col min="1283" max="1283" width="5.5703125" style="74" customWidth="1"/>
    <col min="1284" max="1286" width="11.7109375" style="74" customWidth="1"/>
    <col min="1287" max="1288" width="9.140625" style="74"/>
    <col min="1289" max="1289" width="13.140625" style="74" customWidth="1"/>
    <col min="1290" max="1536" width="9.140625" style="74"/>
    <col min="1537" max="1537" width="4.42578125" style="74" customWidth="1"/>
    <col min="1538" max="1538" width="48.42578125" style="74" customWidth="1"/>
    <col min="1539" max="1539" width="5.5703125" style="74" customWidth="1"/>
    <col min="1540" max="1542" width="11.7109375" style="74" customWidth="1"/>
    <col min="1543" max="1544" width="9.140625" style="74"/>
    <col min="1545" max="1545" width="13.140625" style="74" customWidth="1"/>
    <col min="1546" max="1792" width="9.140625" style="74"/>
    <col min="1793" max="1793" width="4.42578125" style="74" customWidth="1"/>
    <col min="1794" max="1794" width="48.42578125" style="74" customWidth="1"/>
    <col min="1795" max="1795" width="5.5703125" style="74" customWidth="1"/>
    <col min="1796" max="1798" width="11.7109375" style="74" customWidth="1"/>
    <col min="1799" max="1800" width="9.140625" style="74"/>
    <col min="1801" max="1801" width="13.140625" style="74" customWidth="1"/>
    <col min="1802" max="2048" width="9.140625" style="74"/>
    <col min="2049" max="2049" width="4.42578125" style="74" customWidth="1"/>
    <col min="2050" max="2050" width="48.42578125" style="74" customWidth="1"/>
    <col min="2051" max="2051" width="5.5703125" style="74" customWidth="1"/>
    <col min="2052" max="2054" width="11.7109375" style="74" customWidth="1"/>
    <col min="2055" max="2056" width="9.140625" style="74"/>
    <col min="2057" max="2057" width="13.140625" style="74" customWidth="1"/>
    <col min="2058" max="2304" width="9.140625" style="74"/>
    <col min="2305" max="2305" width="4.42578125" style="74" customWidth="1"/>
    <col min="2306" max="2306" width="48.42578125" style="74" customWidth="1"/>
    <col min="2307" max="2307" width="5.5703125" style="74" customWidth="1"/>
    <col min="2308" max="2310" width="11.7109375" style="74" customWidth="1"/>
    <col min="2311" max="2312" width="9.140625" style="74"/>
    <col min="2313" max="2313" width="13.140625" style="74" customWidth="1"/>
    <col min="2314" max="2560" width="9.140625" style="74"/>
    <col min="2561" max="2561" width="4.42578125" style="74" customWidth="1"/>
    <col min="2562" max="2562" width="48.42578125" style="74" customWidth="1"/>
    <col min="2563" max="2563" width="5.5703125" style="74" customWidth="1"/>
    <col min="2564" max="2566" width="11.7109375" style="74" customWidth="1"/>
    <col min="2567" max="2568" width="9.140625" style="74"/>
    <col min="2569" max="2569" width="13.140625" style="74" customWidth="1"/>
    <col min="2570" max="2816" width="9.140625" style="74"/>
    <col min="2817" max="2817" width="4.42578125" style="74" customWidth="1"/>
    <col min="2818" max="2818" width="48.42578125" style="74" customWidth="1"/>
    <col min="2819" max="2819" width="5.5703125" style="74" customWidth="1"/>
    <col min="2820" max="2822" width="11.7109375" style="74" customWidth="1"/>
    <col min="2823" max="2824" width="9.140625" style="74"/>
    <col min="2825" max="2825" width="13.140625" style="74" customWidth="1"/>
    <col min="2826" max="3072" width="9.140625" style="74"/>
    <col min="3073" max="3073" width="4.42578125" style="74" customWidth="1"/>
    <col min="3074" max="3074" width="48.42578125" style="74" customWidth="1"/>
    <col min="3075" max="3075" width="5.5703125" style="74" customWidth="1"/>
    <col min="3076" max="3078" width="11.7109375" style="74" customWidth="1"/>
    <col min="3079" max="3080" width="9.140625" style="74"/>
    <col min="3081" max="3081" width="13.140625" style="74" customWidth="1"/>
    <col min="3082" max="3328" width="9.140625" style="74"/>
    <col min="3329" max="3329" width="4.42578125" style="74" customWidth="1"/>
    <col min="3330" max="3330" width="48.42578125" style="74" customWidth="1"/>
    <col min="3331" max="3331" width="5.5703125" style="74" customWidth="1"/>
    <col min="3332" max="3334" width="11.7109375" style="74" customWidth="1"/>
    <col min="3335" max="3336" width="9.140625" style="74"/>
    <col min="3337" max="3337" width="13.140625" style="74" customWidth="1"/>
    <col min="3338" max="3584" width="9.140625" style="74"/>
    <col min="3585" max="3585" width="4.42578125" style="74" customWidth="1"/>
    <col min="3586" max="3586" width="48.42578125" style="74" customWidth="1"/>
    <col min="3587" max="3587" width="5.5703125" style="74" customWidth="1"/>
    <col min="3588" max="3590" width="11.7109375" style="74" customWidth="1"/>
    <col min="3591" max="3592" width="9.140625" style="74"/>
    <col min="3593" max="3593" width="13.140625" style="74" customWidth="1"/>
    <col min="3594" max="3840" width="9.140625" style="74"/>
    <col min="3841" max="3841" width="4.42578125" style="74" customWidth="1"/>
    <col min="3842" max="3842" width="48.42578125" style="74" customWidth="1"/>
    <col min="3843" max="3843" width="5.5703125" style="74" customWidth="1"/>
    <col min="3844" max="3846" width="11.7109375" style="74" customWidth="1"/>
    <col min="3847" max="3848" width="9.140625" style="74"/>
    <col min="3849" max="3849" width="13.140625" style="74" customWidth="1"/>
    <col min="3850" max="4096" width="9.140625" style="74"/>
    <col min="4097" max="4097" width="4.42578125" style="74" customWidth="1"/>
    <col min="4098" max="4098" width="48.42578125" style="74" customWidth="1"/>
    <col min="4099" max="4099" width="5.5703125" style="74" customWidth="1"/>
    <col min="4100" max="4102" width="11.7109375" style="74" customWidth="1"/>
    <col min="4103" max="4104" width="9.140625" style="74"/>
    <col min="4105" max="4105" width="13.140625" style="74" customWidth="1"/>
    <col min="4106" max="4352" width="9.140625" style="74"/>
    <col min="4353" max="4353" width="4.42578125" style="74" customWidth="1"/>
    <col min="4354" max="4354" width="48.42578125" style="74" customWidth="1"/>
    <col min="4355" max="4355" width="5.5703125" style="74" customWidth="1"/>
    <col min="4356" max="4358" width="11.7109375" style="74" customWidth="1"/>
    <col min="4359" max="4360" width="9.140625" style="74"/>
    <col min="4361" max="4361" width="13.140625" style="74" customWidth="1"/>
    <col min="4362" max="4608" width="9.140625" style="74"/>
    <col min="4609" max="4609" width="4.42578125" style="74" customWidth="1"/>
    <col min="4610" max="4610" width="48.42578125" style="74" customWidth="1"/>
    <col min="4611" max="4611" width="5.5703125" style="74" customWidth="1"/>
    <col min="4612" max="4614" width="11.7109375" style="74" customWidth="1"/>
    <col min="4615" max="4616" width="9.140625" style="74"/>
    <col min="4617" max="4617" width="13.140625" style="74" customWidth="1"/>
    <col min="4618" max="4864" width="9.140625" style="74"/>
    <col min="4865" max="4865" width="4.42578125" style="74" customWidth="1"/>
    <col min="4866" max="4866" width="48.42578125" style="74" customWidth="1"/>
    <col min="4867" max="4867" width="5.5703125" style="74" customWidth="1"/>
    <col min="4868" max="4870" width="11.7109375" style="74" customWidth="1"/>
    <col min="4871" max="4872" width="9.140625" style="74"/>
    <col min="4873" max="4873" width="13.140625" style="74" customWidth="1"/>
    <col min="4874" max="5120" width="9.140625" style="74"/>
    <col min="5121" max="5121" width="4.42578125" style="74" customWidth="1"/>
    <col min="5122" max="5122" width="48.42578125" style="74" customWidth="1"/>
    <col min="5123" max="5123" width="5.5703125" style="74" customWidth="1"/>
    <col min="5124" max="5126" width="11.7109375" style="74" customWidth="1"/>
    <col min="5127" max="5128" width="9.140625" style="74"/>
    <col min="5129" max="5129" width="13.140625" style="74" customWidth="1"/>
    <col min="5130" max="5376" width="9.140625" style="74"/>
    <col min="5377" max="5377" width="4.42578125" style="74" customWidth="1"/>
    <col min="5378" max="5378" width="48.42578125" style="74" customWidth="1"/>
    <col min="5379" max="5379" width="5.5703125" style="74" customWidth="1"/>
    <col min="5380" max="5382" width="11.7109375" style="74" customWidth="1"/>
    <col min="5383" max="5384" width="9.140625" style="74"/>
    <col min="5385" max="5385" width="13.140625" style="74" customWidth="1"/>
    <col min="5386" max="5632" width="9.140625" style="74"/>
    <col min="5633" max="5633" width="4.42578125" style="74" customWidth="1"/>
    <col min="5634" max="5634" width="48.42578125" style="74" customWidth="1"/>
    <col min="5635" max="5635" width="5.5703125" style="74" customWidth="1"/>
    <col min="5636" max="5638" width="11.7109375" style="74" customWidth="1"/>
    <col min="5639" max="5640" width="9.140625" style="74"/>
    <col min="5641" max="5641" width="13.140625" style="74" customWidth="1"/>
    <col min="5642" max="5888" width="9.140625" style="74"/>
    <col min="5889" max="5889" width="4.42578125" style="74" customWidth="1"/>
    <col min="5890" max="5890" width="48.42578125" style="74" customWidth="1"/>
    <col min="5891" max="5891" width="5.5703125" style="74" customWidth="1"/>
    <col min="5892" max="5894" width="11.7109375" style="74" customWidth="1"/>
    <col min="5895" max="5896" width="9.140625" style="74"/>
    <col min="5897" max="5897" width="13.140625" style="74" customWidth="1"/>
    <col min="5898" max="6144" width="9.140625" style="74"/>
    <col min="6145" max="6145" width="4.42578125" style="74" customWidth="1"/>
    <col min="6146" max="6146" width="48.42578125" style="74" customWidth="1"/>
    <col min="6147" max="6147" width="5.5703125" style="74" customWidth="1"/>
    <col min="6148" max="6150" width="11.7109375" style="74" customWidth="1"/>
    <col min="6151" max="6152" width="9.140625" style="74"/>
    <col min="6153" max="6153" width="13.140625" style="74" customWidth="1"/>
    <col min="6154" max="6400" width="9.140625" style="74"/>
    <col min="6401" max="6401" width="4.42578125" style="74" customWidth="1"/>
    <col min="6402" max="6402" width="48.42578125" style="74" customWidth="1"/>
    <col min="6403" max="6403" width="5.5703125" style="74" customWidth="1"/>
    <col min="6404" max="6406" width="11.7109375" style="74" customWidth="1"/>
    <col min="6407" max="6408" width="9.140625" style="74"/>
    <col min="6409" max="6409" width="13.140625" style="74" customWidth="1"/>
    <col min="6410" max="6656" width="9.140625" style="74"/>
    <col min="6657" max="6657" width="4.42578125" style="74" customWidth="1"/>
    <col min="6658" max="6658" width="48.42578125" style="74" customWidth="1"/>
    <col min="6659" max="6659" width="5.5703125" style="74" customWidth="1"/>
    <col min="6660" max="6662" width="11.7109375" style="74" customWidth="1"/>
    <col min="6663" max="6664" width="9.140625" style="74"/>
    <col min="6665" max="6665" width="13.140625" style="74" customWidth="1"/>
    <col min="6666" max="6912" width="9.140625" style="74"/>
    <col min="6913" max="6913" width="4.42578125" style="74" customWidth="1"/>
    <col min="6914" max="6914" width="48.42578125" style="74" customWidth="1"/>
    <col min="6915" max="6915" width="5.5703125" style="74" customWidth="1"/>
    <col min="6916" max="6918" width="11.7109375" style="74" customWidth="1"/>
    <col min="6919" max="6920" width="9.140625" style="74"/>
    <col min="6921" max="6921" width="13.140625" style="74" customWidth="1"/>
    <col min="6922" max="7168" width="9.140625" style="74"/>
    <col min="7169" max="7169" width="4.42578125" style="74" customWidth="1"/>
    <col min="7170" max="7170" width="48.42578125" style="74" customWidth="1"/>
    <col min="7171" max="7171" width="5.5703125" style="74" customWidth="1"/>
    <col min="7172" max="7174" width="11.7109375" style="74" customWidth="1"/>
    <col min="7175" max="7176" width="9.140625" style="74"/>
    <col min="7177" max="7177" width="13.140625" style="74" customWidth="1"/>
    <col min="7178" max="7424" width="9.140625" style="74"/>
    <col min="7425" max="7425" width="4.42578125" style="74" customWidth="1"/>
    <col min="7426" max="7426" width="48.42578125" style="74" customWidth="1"/>
    <col min="7427" max="7427" width="5.5703125" style="74" customWidth="1"/>
    <col min="7428" max="7430" width="11.7109375" style="74" customWidth="1"/>
    <col min="7431" max="7432" width="9.140625" style="74"/>
    <col min="7433" max="7433" width="13.140625" style="74" customWidth="1"/>
    <col min="7434" max="7680" width="9.140625" style="74"/>
    <col min="7681" max="7681" width="4.42578125" style="74" customWidth="1"/>
    <col min="7682" max="7682" width="48.42578125" style="74" customWidth="1"/>
    <col min="7683" max="7683" width="5.5703125" style="74" customWidth="1"/>
    <col min="7684" max="7686" width="11.7109375" style="74" customWidth="1"/>
    <col min="7687" max="7688" width="9.140625" style="74"/>
    <col min="7689" max="7689" width="13.140625" style="74" customWidth="1"/>
    <col min="7690" max="7936" width="9.140625" style="74"/>
    <col min="7937" max="7937" width="4.42578125" style="74" customWidth="1"/>
    <col min="7938" max="7938" width="48.42578125" style="74" customWidth="1"/>
    <col min="7939" max="7939" width="5.5703125" style="74" customWidth="1"/>
    <col min="7940" max="7942" width="11.7109375" style="74" customWidth="1"/>
    <col min="7943" max="7944" width="9.140625" style="74"/>
    <col min="7945" max="7945" width="13.140625" style="74" customWidth="1"/>
    <col min="7946" max="8192" width="9.140625" style="74"/>
    <col min="8193" max="8193" width="4.42578125" style="74" customWidth="1"/>
    <col min="8194" max="8194" width="48.42578125" style="74" customWidth="1"/>
    <col min="8195" max="8195" width="5.5703125" style="74" customWidth="1"/>
    <col min="8196" max="8198" width="11.7109375" style="74" customWidth="1"/>
    <col min="8199" max="8200" width="9.140625" style="74"/>
    <col min="8201" max="8201" width="13.140625" style="74" customWidth="1"/>
    <col min="8202" max="8448" width="9.140625" style="74"/>
    <col min="8449" max="8449" width="4.42578125" style="74" customWidth="1"/>
    <col min="8450" max="8450" width="48.42578125" style="74" customWidth="1"/>
    <col min="8451" max="8451" width="5.5703125" style="74" customWidth="1"/>
    <col min="8452" max="8454" width="11.7109375" style="74" customWidth="1"/>
    <col min="8455" max="8456" width="9.140625" style="74"/>
    <col min="8457" max="8457" width="13.140625" style="74" customWidth="1"/>
    <col min="8458" max="8704" width="9.140625" style="74"/>
    <col min="8705" max="8705" width="4.42578125" style="74" customWidth="1"/>
    <col min="8706" max="8706" width="48.42578125" style="74" customWidth="1"/>
    <col min="8707" max="8707" width="5.5703125" style="74" customWidth="1"/>
    <col min="8708" max="8710" width="11.7109375" style="74" customWidth="1"/>
    <col min="8711" max="8712" width="9.140625" style="74"/>
    <col min="8713" max="8713" width="13.140625" style="74" customWidth="1"/>
    <col min="8714" max="8960" width="9.140625" style="74"/>
    <col min="8961" max="8961" width="4.42578125" style="74" customWidth="1"/>
    <col min="8962" max="8962" width="48.42578125" style="74" customWidth="1"/>
    <col min="8963" max="8963" width="5.5703125" style="74" customWidth="1"/>
    <col min="8964" max="8966" width="11.7109375" style="74" customWidth="1"/>
    <col min="8967" max="8968" width="9.140625" style="74"/>
    <col min="8969" max="8969" width="13.140625" style="74" customWidth="1"/>
    <col min="8970" max="9216" width="9.140625" style="74"/>
    <col min="9217" max="9217" width="4.42578125" style="74" customWidth="1"/>
    <col min="9218" max="9218" width="48.42578125" style="74" customWidth="1"/>
    <col min="9219" max="9219" width="5.5703125" style="74" customWidth="1"/>
    <col min="9220" max="9222" width="11.7109375" style="74" customWidth="1"/>
    <col min="9223" max="9224" width="9.140625" style="74"/>
    <col min="9225" max="9225" width="13.140625" style="74" customWidth="1"/>
    <col min="9226" max="9472" width="9.140625" style="74"/>
    <col min="9473" max="9473" width="4.42578125" style="74" customWidth="1"/>
    <col min="9474" max="9474" width="48.42578125" style="74" customWidth="1"/>
    <col min="9475" max="9475" width="5.5703125" style="74" customWidth="1"/>
    <col min="9476" max="9478" width="11.7109375" style="74" customWidth="1"/>
    <col min="9479" max="9480" width="9.140625" style="74"/>
    <col min="9481" max="9481" width="13.140625" style="74" customWidth="1"/>
    <col min="9482" max="9728" width="9.140625" style="74"/>
    <col min="9729" max="9729" width="4.42578125" style="74" customWidth="1"/>
    <col min="9730" max="9730" width="48.42578125" style="74" customWidth="1"/>
    <col min="9731" max="9731" width="5.5703125" style="74" customWidth="1"/>
    <col min="9732" max="9734" width="11.7109375" style="74" customWidth="1"/>
    <col min="9735" max="9736" width="9.140625" style="74"/>
    <col min="9737" max="9737" width="13.140625" style="74" customWidth="1"/>
    <col min="9738" max="9984" width="9.140625" style="74"/>
    <col min="9985" max="9985" width="4.42578125" style="74" customWidth="1"/>
    <col min="9986" max="9986" width="48.42578125" style="74" customWidth="1"/>
    <col min="9987" max="9987" width="5.5703125" style="74" customWidth="1"/>
    <col min="9988" max="9990" width="11.7109375" style="74" customWidth="1"/>
    <col min="9991" max="9992" width="9.140625" style="74"/>
    <col min="9993" max="9993" width="13.140625" style="74" customWidth="1"/>
    <col min="9994" max="10240" width="9.140625" style="74"/>
    <col min="10241" max="10241" width="4.42578125" style="74" customWidth="1"/>
    <col min="10242" max="10242" width="48.42578125" style="74" customWidth="1"/>
    <col min="10243" max="10243" width="5.5703125" style="74" customWidth="1"/>
    <col min="10244" max="10246" width="11.7109375" style="74" customWidth="1"/>
    <col min="10247" max="10248" width="9.140625" style="74"/>
    <col min="10249" max="10249" width="13.140625" style="74" customWidth="1"/>
    <col min="10250" max="10496" width="9.140625" style="74"/>
    <col min="10497" max="10497" width="4.42578125" style="74" customWidth="1"/>
    <col min="10498" max="10498" width="48.42578125" style="74" customWidth="1"/>
    <col min="10499" max="10499" width="5.5703125" style="74" customWidth="1"/>
    <col min="10500" max="10502" width="11.7109375" style="74" customWidth="1"/>
    <col min="10503" max="10504" width="9.140625" style="74"/>
    <col min="10505" max="10505" width="13.140625" style="74" customWidth="1"/>
    <col min="10506" max="10752" width="9.140625" style="74"/>
    <col min="10753" max="10753" width="4.42578125" style="74" customWidth="1"/>
    <col min="10754" max="10754" width="48.42578125" style="74" customWidth="1"/>
    <col min="10755" max="10755" width="5.5703125" style="74" customWidth="1"/>
    <col min="10756" max="10758" width="11.7109375" style="74" customWidth="1"/>
    <col min="10759" max="10760" width="9.140625" style="74"/>
    <col min="10761" max="10761" width="13.140625" style="74" customWidth="1"/>
    <col min="10762" max="11008" width="9.140625" style="74"/>
    <col min="11009" max="11009" width="4.42578125" style="74" customWidth="1"/>
    <col min="11010" max="11010" width="48.42578125" style="74" customWidth="1"/>
    <col min="11011" max="11011" width="5.5703125" style="74" customWidth="1"/>
    <col min="11012" max="11014" width="11.7109375" style="74" customWidth="1"/>
    <col min="11015" max="11016" width="9.140625" style="74"/>
    <col min="11017" max="11017" width="13.140625" style="74" customWidth="1"/>
    <col min="11018" max="11264" width="9.140625" style="74"/>
    <col min="11265" max="11265" width="4.42578125" style="74" customWidth="1"/>
    <col min="11266" max="11266" width="48.42578125" style="74" customWidth="1"/>
    <col min="11267" max="11267" width="5.5703125" style="74" customWidth="1"/>
    <col min="11268" max="11270" width="11.7109375" style="74" customWidth="1"/>
    <col min="11271" max="11272" width="9.140625" style="74"/>
    <col min="11273" max="11273" width="13.140625" style="74" customWidth="1"/>
    <col min="11274" max="11520" width="9.140625" style="74"/>
    <col min="11521" max="11521" width="4.42578125" style="74" customWidth="1"/>
    <col min="11522" max="11522" width="48.42578125" style="74" customWidth="1"/>
    <col min="11523" max="11523" width="5.5703125" style="74" customWidth="1"/>
    <col min="11524" max="11526" width="11.7109375" style="74" customWidth="1"/>
    <col min="11527" max="11528" width="9.140625" style="74"/>
    <col min="11529" max="11529" width="13.140625" style="74" customWidth="1"/>
    <col min="11530" max="11776" width="9.140625" style="74"/>
    <col min="11777" max="11777" width="4.42578125" style="74" customWidth="1"/>
    <col min="11778" max="11778" width="48.42578125" style="74" customWidth="1"/>
    <col min="11779" max="11779" width="5.5703125" style="74" customWidth="1"/>
    <col min="11780" max="11782" width="11.7109375" style="74" customWidth="1"/>
    <col min="11783" max="11784" width="9.140625" style="74"/>
    <col min="11785" max="11785" width="13.140625" style="74" customWidth="1"/>
    <col min="11786" max="12032" width="9.140625" style="74"/>
    <col min="12033" max="12033" width="4.42578125" style="74" customWidth="1"/>
    <col min="12034" max="12034" width="48.42578125" style="74" customWidth="1"/>
    <col min="12035" max="12035" width="5.5703125" style="74" customWidth="1"/>
    <col min="12036" max="12038" width="11.7109375" style="74" customWidth="1"/>
    <col min="12039" max="12040" width="9.140625" style="74"/>
    <col min="12041" max="12041" width="13.140625" style="74" customWidth="1"/>
    <col min="12042" max="12288" width="9.140625" style="74"/>
    <col min="12289" max="12289" width="4.42578125" style="74" customWidth="1"/>
    <col min="12290" max="12290" width="48.42578125" style="74" customWidth="1"/>
    <col min="12291" max="12291" width="5.5703125" style="74" customWidth="1"/>
    <col min="12292" max="12294" width="11.7109375" style="74" customWidth="1"/>
    <col min="12295" max="12296" width="9.140625" style="74"/>
    <col min="12297" max="12297" width="13.140625" style="74" customWidth="1"/>
    <col min="12298" max="12544" width="9.140625" style="74"/>
    <col min="12545" max="12545" width="4.42578125" style="74" customWidth="1"/>
    <col min="12546" max="12546" width="48.42578125" style="74" customWidth="1"/>
    <col min="12547" max="12547" width="5.5703125" style="74" customWidth="1"/>
    <col min="12548" max="12550" width="11.7109375" style="74" customWidth="1"/>
    <col min="12551" max="12552" width="9.140625" style="74"/>
    <col min="12553" max="12553" width="13.140625" style="74" customWidth="1"/>
    <col min="12554" max="12800" width="9.140625" style="74"/>
    <col min="12801" max="12801" width="4.42578125" style="74" customWidth="1"/>
    <col min="12802" max="12802" width="48.42578125" style="74" customWidth="1"/>
    <col min="12803" max="12803" width="5.5703125" style="74" customWidth="1"/>
    <col min="12804" max="12806" width="11.7109375" style="74" customWidth="1"/>
    <col min="12807" max="12808" width="9.140625" style="74"/>
    <col min="12809" max="12809" width="13.140625" style="74" customWidth="1"/>
    <col min="12810" max="13056" width="9.140625" style="74"/>
    <col min="13057" max="13057" width="4.42578125" style="74" customWidth="1"/>
    <col min="13058" max="13058" width="48.42578125" style="74" customWidth="1"/>
    <col min="13059" max="13059" width="5.5703125" style="74" customWidth="1"/>
    <col min="13060" max="13062" width="11.7109375" style="74" customWidth="1"/>
    <col min="13063" max="13064" width="9.140625" style="74"/>
    <col min="13065" max="13065" width="13.140625" style="74" customWidth="1"/>
    <col min="13066" max="13312" width="9.140625" style="74"/>
    <col min="13313" max="13313" width="4.42578125" style="74" customWidth="1"/>
    <col min="13314" max="13314" width="48.42578125" style="74" customWidth="1"/>
    <col min="13315" max="13315" width="5.5703125" style="74" customWidth="1"/>
    <col min="13316" max="13318" width="11.7109375" style="74" customWidth="1"/>
    <col min="13319" max="13320" width="9.140625" style="74"/>
    <col min="13321" max="13321" width="13.140625" style="74" customWidth="1"/>
    <col min="13322" max="13568" width="9.140625" style="74"/>
    <col min="13569" max="13569" width="4.42578125" style="74" customWidth="1"/>
    <col min="13570" max="13570" width="48.42578125" style="74" customWidth="1"/>
    <col min="13571" max="13571" width="5.5703125" style="74" customWidth="1"/>
    <col min="13572" max="13574" width="11.7109375" style="74" customWidth="1"/>
    <col min="13575" max="13576" width="9.140625" style="74"/>
    <col min="13577" max="13577" width="13.140625" style="74" customWidth="1"/>
    <col min="13578" max="13824" width="9.140625" style="74"/>
    <col min="13825" max="13825" width="4.42578125" style="74" customWidth="1"/>
    <col min="13826" max="13826" width="48.42578125" style="74" customWidth="1"/>
    <col min="13827" max="13827" width="5.5703125" style="74" customWidth="1"/>
    <col min="13828" max="13830" width="11.7109375" style="74" customWidth="1"/>
    <col min="13831" max="13832" width="9.140625" style="74"/>
    <col min="13833" max="13833" width="13.140625" style="74" customWidth="1"/>
    <col min="13834" max="14080" width="9.140625" style="74"/>
    <col min="14081" max="14081" width="4.42578125" style="74" customWidth="1"/>
    <col min="14082" max="14082" width="48.42578125" style="74" customWidth="1"/>
    <col min="14083" max="14083" width="5.5703125" style="74" customWidth="1"/>
    <col min="14084" max="14086" width="11.7109375" style="74" customWidth="1"/>
    <col min="14087" max="14088" width="9.140625" style="74"/>
    <col min="14089" max="14089" width="13.140625" style="74" customWidth="1"/>
    <col min="14090" max="14336" width="9.140625" style="74"/>
    <col min="14337" max="14337" width="4.42578125" style="74" customWidth="1"/>
    <col min="14338" max="14338" width="48.42578125" style="74" customWidth="1"/>
    <col min="14339" max="14339" width="5.5703125" style="74" customWidth="1"/>
    <col min="14340" max="14342" width="11.7109375" style="74" customWidth="1"/>
    <col min="14343" max="14344" width="9.140625" style="74"/>
    <col min="14345" max="14345" width="13.140625" style="74" customWidth="1"/>
    <col min="14346" max="14592" width="9.140625" style="74"/>
    <col min="14593" max="14593" width="4.42578125" style="74" customWidth="1"/>
    <col min="14594" max="14594" width="48.42578125" style="74" customWidth="1"/>
    <col min="14595" max="14595" width="5.5703125" style="74" customWidth="1"/>
    <col min="14596" max="14598" width="11.7109375" style="74" customWidth="1"/>
    <col min="14599" max="14600" width="9.140625" style="74"/>
    <col min="14601" max="14601" width="13.140625" style="74" customWidth="1"/>
    <col min="14602" max="14848" width="9.140625" style="74"/>
    <col min="14849" max="14849" width="4.42578125" style="74" customWidth="1"/>
    <col min="14850" max="14850" width="48.42578125" style="74" customWidth="1"/>
    <col min="14851" max="14851" width="5.5703125" style="74" customWidth="1"/>
    <col min="14852" max="14854" width="11.7109375" style="74" customWidth="1"/>
    <col min="14855" max="14856" width="9.140625" style="74"/>
    <col min="14857" max="14857" width="13.140625" style="74" customWidth="1"/>
    <col min="14858" max="15104" width="9.140625" style="74"/>
    <col min="15105" max="15105" width="4.42578125" style="74" customWidth="1"/>
    <col min="15106" max="15106" width="48.42578125" style="74" customWidth="1"/>
    <col min="15107" max="15107" width="5.5703125" style="74" customWidth="1"/>
    <col min="15108" max="15110" width="11.7109375" style="74" customWidth="1"/>
    <col min="15111" max="15112" width="9.140625" style="74"/>
    <col min="15113" max="15113" width="13.140625" style="74" customWidth="1"/>
    <col min="15114" max="15360" width="9.140625" style="74"/>
    <col min="15361" max="15361" width="4.42578125" style="74" customWidth="1"/>
    <col min="15362" max="15362" width="48.42578125" style="74" customWidth="1"/>
    <col min="15363" max="15363" width="5.5703125" style="74" customWidth="1"/>
    <col min="15364" max="15366" width="11.7109375" style="74" customWidth="1"/>
    <col min="15367" max="15368" width="9.140625" style="74"/>
    <col min="15369" max="15369" width="13.140625" style="74" customWidth="1"/>
    <col min="15370" max="15616" width="9.140625" style="74"/>
    <col min="15617" max="15617" width="4.42578125" style="74" customWidth="1"/>
    <col min="15618" max="15618" width="48.42578125" style="74" customWidth="1"/>
    <col min="15619" max="15619" width="5.5703125" style="74" customWidth="1"/>
    <col min="15620" max="15622" width="11.7109375" style="74" customWidth="1"/>
    <col min="15623" max="15624" width="9.140625" style="74"/>
    <col min="15625" max="15625" width="13.140625" style="74" customWidth="1"/>
    <col min="15626" max="15872" width="9.140625" style="74"/>
    <col min="15873" max="15873" width="4.42578125" style="74" customWidth="1"/>
    <col min="15874" max="15874" width="48.42578125" style="74" customWidth="1"/>
    <col min="15875" max="15875" width="5.5703125" style="74" customWidth="1"/>
    <col min="15876" max="15878" width="11.7109375" style="74" customWidth="1"/>
    <col min="15879" max="15880" width="9.140625" style="74"/>
    <col min="15881" max="15881" width="13.140625" style="74" customWidth="1"/>
    <col min="15882" max="16128" width="9.140625" style="74"/>
    <col min="16129" max="16129" width="4.42578125" style="74" customWidth="1"/>
    <col min="16130" max="16130" width="48.42578125" style="74" customWidth="1"/>
    <col min="16131" max="16131" width="5.5703125" style="74" customWidth="1"/>
    <col min="16132" max="16134" width="11.7109375" style="74" customWidth="1"/>
    <col min="16135" max="16136" width="9.140625" style="74"/>
    <col min="16137" max="16137" width="13.140625" style="74" customWidth="1"/>
    <col min="16138" max="16384" width="9.140625" style="74"/>
  </cols>
  <sheetData>
    <row r="1" spans="1:6" ht="72.75" customHeight="1">
      <c r="B1" s="80" t="s">
        <v>246</v>
      </c>
    </row>
    <row r="2" spans="1:6">
      <c r="A2" s="168" t="s">
        <v>244</v>
      </c>
      <c r="B2" s="171" t="s">
        <v>1</v>
      </c>
      <c r="C2" s="170" t="s">
        <v>243</v>
      </c>
      <c r="D2" s="169" t="s">
        <v>242</v>
      </c>
      <c r="E2" s="168" t="s">
        <v>241</v>
      </c>
      <c r="F2" s="168" t="s">
        <v>240</v>
      </c>
    </row>
    <row r="4" spans="1:6">
      <c r="B4" s="146" t="s">
        <v>239</v>
      </c>
      <c r="E4" s="138"/>
      <c r="F4" s="75"/>
    </row>
    <row r="5" spans="1:6">
      <c r="E5" s="138"/>
      <c r="F5" s="75"/>
    </row>
    <row r="6" spans="1:6" ht="47.25">
      <c r="A6" s="80" t="s">
        <v>6</v>
      </c>
      <c r="B6" s="143" t="s">
        <v>238</v>
      </c>
      <c r="C6" s="140" t="s">
        <v>28</v>
      </c>
      <c r="D6" s="139">
        <v>4</v>
      </c>
      <c r="E6" s="138"/>
      <c r="F6" s="137">
        <f>E6*D6</f>
        <v>0</v>
      </c>
    </row>
    <row r="7" spans="1:6">
      <c r="E7" s="138"/>
      <c r="F7" s="75"/>
    </row>
    <row r="8" spans="1:6" ht="79.5" customHeight="1">
      <c r="A8" s="80" t="s">
        <v>20</v>
      </c>
      <c r="B8" s="143" t="s">
        <v>237</v>
      </c>
      <c r="C8" s="140" t="s">
        <v>199</v>
      </c>
      <c r="D8" s="139">
        <v>72</v>
      </c>
      <c r="E8" s="138"/>
      <c r="F8" s="137">
        <f>E8*D8</f>
        <v>0</v>
      </c>
    </row>
    <row r="9" spans="1:6">
      <c r="E9" s="138"/>
      <c r="F9" s="75"/>
    </row>
    <row r="10" spans="1:6" ht="101.25" customHeight="1">
      <c r="A10" s="80" t="s">
        <v>23</v>
      </c>
      <c r="B10" s="143" t="s">
        <v>236</v>
      </c>
      <c r="C10" s="140" t="s">
        <v>199</v>
      </c>
      <c r="D10" s="139">
        <v>72</v>
      </c>
      <c r="E10" s="138"/>
      <c r="F10" s="137">
        <f>E10*D10</f>
        <v>0</v>
      </c>
    </row>
    <row r="11" spans="1:6">
      <c r="E11" s="138"/>
      <c r="F11" s="75"/>
    </row>
    <row r="12" spans="1:6" ht="57.75" customHeight="1" thickBot="1">
      <c r="A12" s="159" t="s">
        <v>25</v>
      </c>
      <c r="B12" s="156" t="s">
        <v>235</v>
      </c>
      <c r="C12" s="155" t="s">
        <v>199</v>
      </c>
      <c r="D12" s="154">
        <v>15</v>
      </c>
      <c r="E12" s="153"/>
      <c r="F12" s="152">
        <f>E12*D12</f>
        <v>0</v>
      </c>
    </row>
    <row r="13" spans="1:6" ht="17.25" thickTop="1" thickBot="1">
      <c r="A13" s="80"/>
      <c r="B13" s="166" t="s">
        <v>234</v>
      </c>
      <c r="C13" s="140"/>
      <c r="D13" s="154"/>
      <c r="E13" s="153"/>
      <c r="F13" s="165">
        <f>SUM(F6:F12)</f>
        <v>0</v>
      </c>
    </row>
    <row r="14" spans="1:6" ht="16.5" thickTop="1">
      <c r="E14" s="138"/>
      <c r="F14" s="75"/>
    </row>
    <row r="15" spans="1:6">
      <c r="E15" s="138"/>
      <c r="F15" s="75"/>
    </row>
    <row r="16" spans="1:6" ht="31.5">
      <c r="B16" s="167" t="s">
        <v>233</v>
      </c>
      <c r="E16" s="138"/>
      <c r="F16" s="75"/>
    </row>
    <row r="17" spans="1:6">
      <c r="B17" s="167"/>
      <c r="E17" s="138"/>
      <c r="F17" s="75"/>
    </row>
    <row r="18" spans="1:6" ht="92.25" customHeight="1">
      <c r="A18" s="80" t="s">
        <v>6</v>
      </c>
      <c r="B18" s="143" t="s">
        <v>254</v>
      </c>
      <c r="C18" s="140" t="s">
        <v>232</v>
      </c>
      <c r="D18" s="139">
        <v>12</v>
      </c>
      <c r="E18" s="138"/>
      <c r="F18" s="137">
        <f>E18*D18</f>
        <v>0</v>
      </c>
    </row>
    <row r="19" spans="1:6">
      <c r="E19" s="138"/>
      <c r="F19" s="75"/>
    </row>
    <row r="20" spans="1:6" ht="183" customHeight="1" thickBot="1">
      <c r="A20" s="159" t="s">
        <v>20</v>
      </c>
      <c r="B20" s="156" t="s">
        <v>231</v>
      </c>
      <c r="C20" s="155" t="s">
        <v>199</v>
      </c>
      <c r="D20" s="154">
        <v>87</v>
      </c>
      <c r="E20" s="153"/>
      <c r="F20" s="152">
        <f>E20*D20</f>
        <v>0</v>
      </c>
    </row>
    <row r="21" spans="1:6" ht="33" thickTop="1" thickBot="1">
      <c r="A21" s="80"/>
      <c r="B21" s="166" t="s">
        <v>230</v>
      </c>
      <c r="C21" s="140"/>
      <c r="D21" s="154"/>
      <c r="E21" s="153"/>
      <c r="F21" s="165">
        <f>SUM(F18:F20)</f>
        <v>0</v>
      </c>
    </row>
    <row r="22" spans="1:6" ht="36.75" customHeight="1" thickTop="1">
      <c r="A22" s="80"/>
      <c r="B22" s="143"/>
      <c r="C22" s="140"/>
      <c r="D22" s="139"/>
      <c r="E22" s="138"/>
      <c r="F22" s="137"/>
    </row>
    <row r="23" spans="1:6">
      <c r="B23" s="146" t="s">
        <v>229</v>
      </c>
      <c r="E23" s="138"/>
      <c r="F23" s="75"/>
    </row>
    <row r="24" spans="1:6">
      <c r="E24" s="138"/>
      <c r="F24" s="75"/>
    </row>
    <row r="25" spans="1:6" ht="207.75" customHeight="1">
      <c r="A25" s="163" t="s">
        <v>6</v>
      </c>
      <c r="B25" s="164" t="s">
        <v>228</v>
      </c>
      <c r="C25" s="140" t="s">
        <v>199</v>
      </c>
      <c r="D25" s="75">
        <v>60</v>
      </c>
      <c r="E25" s="75"/>
      <c r="F25" s="75">
        <f>D25*E25</f>
        <v>0</v>
      </c>
    </row>
    <row r="26" spans="1:6" ht="171.75" customHeight="1">
      <c r="A26" s="163"/>
      <c r="B26" s="164"/>
      <c r="C26" s="140"/>
      <c r="D26" s="75"/>
      <c r="E26" s="75"/>
      <c r="F26" s="75"/>
    </row>
    <row r="27" spans="1:6">
      <c r="A27" s="143"/>
      <c r="B27" s="143"/>
      <c r="C27" s="140"/>
      <c r="D27" s="139"/>
      <c r="E27" s="138"/>
      <c r="F27" s="137"/>
    </row>
    <row r="28" spans="1:6" ht="126.75" customHeight="1">
      <c r="A28" s="163" t="s">
        <v>20</v>
      </c>
      <c r="B28" s="143" t="s">
        <v>227</v>
      </c>
      <c r="C28" s="140" t="s">
        <v>199</v>
      </c>
      <c r="D28" s="75">
        <v>60</v>
      </c>
      <c r="E28" s="75"/>
      <c r="F28" s="75">
        <f>D28*E28</f>
        <v>0</v>
      </c>
    </row>
    <row r="29" spans="1:6" ht="243.75" customHeight="1">
      <c r="A29" s="163"/>
      <c r="B29" s="143"/>
      <c r="C29" s="140"/>
      <c r="D29" s="75"/>
      <c r="E29" s="75"/>
      <c r="F29" s="75"/>
    </row>
    <row r="30" spans="1:6">
      <c r="A30" s="143"/>
      <c r="B30" s="143" t="s">
        <v>245</v>
      </c>
      <c r="C30" s="140"/>
      <c r="D30" s="139"/>
      <c r="E30" s="138"/>
      <c r="F30" s="137"/>
    </row>
    <row r="31" spans="1:6">
      <c r="A31" s="143"/>
      <c r="B31" s="143"/>
      <c r="C31" s="140"/>
      <c r="D31" s="139"/>
      <c r="E31" s="138"/>
      <c r="F31" s="137"/>
    </row>
    <row r="32" spans="1:6" ht="64.5" customHeight="1">
      <c r="A32" s="163" t="s">
        <v>23</v>
      </c>
      <c r="B32" s="143" t="s">
        <v>226</v>
      </c>
      <c r="C32" s="140" t="s">
        <v>199</v>
      </c>
      <c r="D32" s="75">
        <v>60</v>
      </c>
      <c r="E32" s="75"/>
      <c r="F32" s="75">
        <f>D32*E32</f>
        <v>0</v>
      </c>
    </row>
    <row r="33" spans="1:6" ht="196.5" customHeight="1">
      <c r="A33" s="163"/>
      <c r="B33" s="143"/>
      <c r="C33" s="140"/>
      <c r="D33" s="75"/>
      <c r="E33" s="75"/>
      <c r="F33" s="75"/>
    </row>
    <row r="34" spans="1:6">
      <c r="A34" s="143"/>
      <c r="B34" s="143" t="s">
        <v>245</v>
      </c>
      <c r="C34" s="140"/>
      <c r="D34" s="139"/>
      <c r="E34" s="138"/>
      <c r="F34" s="137"/>
    </row>
    <row r="35" spans="1:6">
      <c r="A35" s="143"/>
      <c r="B35" s="143"/>
      <c r="C35" s="140"/>
      <c r="D35" s="139"/>
      <c r="E35" s="138"/>
      <c r="F35" s="137"/>
    </row>
    <row r="36" spans="1:6" ht="110.25">
      <c r="A36" s="163" t="s">
        <v>25</v>
      </c>
      <c r="B36" s="143" t="s">
        <v>225</v>
      </c>
      <c r="C36" s="140" t="s">
        <v>199</v>
      </c>
      <c r="D36" s="75">
        <v>130</v>
      </c>
      <c r="E36" s="75"/>
      <c r="F36" s="75">
        <f>D36*E36</f>
        <v>0</v>
      </c>
    </row>
    <row r="37" spans="1:6">
      <c r="A37" s="143"/>
      <c r="B37" s="143"/>
      <c r="C37" s="140"/>
      <c r="D37" s="139"/>
      <c r="E37" s="138"/>
      <c r="F37" s="137"/>
    </row>
    <row r="38" spans="1:6" ht="47.25">
      <c r="A38" s="143" t="s">
        <v>26</v>
      </c>
      <c r="B38" s="143" t="s">
        <v>224</v>
      </c>
      <c r="C38" s="140"/>
      <c r="D38" s="139"/>
      <c r="E38" s="138"/>
      <c r="F38" s="75"/>
    </row>
    <row r="39" spans="1:6" ht="19.5" thickBot="1">
      <c r="A39" s="156"/>
      <c r="B39" s="156" t="s">
        <v>223</v>
      </c>
      <c r="C39" s="155" t="s">
        <v>199</v>
      </c>
      <c r="D39" s="154">
        <v>2</v>
      </c>
      <c r="E39" s="153"/>
      <c r="F39" s="152">
        <f>E39*D39</f>
        <v>0</v>
      </c>
    </row>
    <row r="40" spans="1:6" ht="17.25" thickTop="1" thickBot="1">
      <c r="A40" s="151"/>
      <c r="B40" s="150" t="s">
        <v>222</v>
      </c>
      <c r="C40" s="149"/>
      <c r="D40" s="148"/>
      <c r="E40" s="147"/>
      <c r="F40" s="147">
        <f>SUM(F25:F39)</f>
        <v>0</v>
      </c>
    </row>
    <row r="41" spans="1:6" ht="16.5" thickTop="1">
      <c r="A41" s="151"/>
      <c r="B41" s="150"/>
      <c r="C41" s="149"/>
      <c r="D41" s="162"/>
      <c r="E41" s="157"/>
      <c r="F41" s="157"/>
    </row>
    <row r="42" spans="1:6">
      <c r="A42" s="151"/>
      <c r="B42" s="150"/>
      <c r="C42" s="149"/>
      <c r="D42" s="162"/>
      <c r="E42" s="157"/>
      <c r="F42" s="157"/>
    </row>
    <row r="43" spans="1:6">
      <c r="A43" s="80"/>
      <c r="B43" s="160" t="s">
        <v>221</v>
      </c>
      <c r="C43" s="74"/>
      <c r="D43" s="74"/>
      <c r="E43" s="74"/>
      <c r="F43" s="74"/>
    </row>
    <row r="44" spans="1:6">
      <c r="A44" s="80"/>
      <c r="B44" s="160"/>
      <c r="C44" s="140"/>
      <c r="D44" s="139"/>
      <c r="E44" s="138"/>
      <c r="F44" s="157"/>
    </row>
    <row r="45" spans="1:6" ht="106.5" customHeight="1">
      <c r="A45" s="143" t="s">
        <v>6</v>
      </c>
      <c r="B45" s="143" t="s">
        <v>220</v>
      </c>
      <c r="C45" s="140" t="s">
        <v>199</v>
      </c>
      <c r="D45" s="139">
        <v>87</v>
      </c>
      <c r="E45" s="138"/>
      <c r="F45" s="137">
        <f>E45*D45</f>
        <v>0</v>
      </c>
    </row>
    <row r="46" spans="1:6">
      <c r="A46" s="143"/>
      <c r="B46" s="143"/>
      <c r="C46" s="140"/>
      <c r="D46" s="139"/>
      <c r="E46" s="138"/>
      <c r="F46" s="137"/>
    </row>
    <row r="47" spans="1:6" ht="75" customHeight="1">
      <c r="A47" s="143" t="s">
        <v>20</v>
      </c>
      <c r="B47" s="143" t="s">
        <v>219</v>
      </c>
      <c r="C47" s="140" t="s">
        <v>199</v>
      </c>
      <c r="D47" s="139">
        <v>87</v>
      </c>
      <c r="E47" s="138"/>
      <c r="F47" s="137">
        <f>E47*D47</f>
        <v>0</v>
      </c>
    </row>
    <row r="48" spans="1:6">
      <c r="A48" s="143"/>
      <c r="B48" s="143"/>
      <c r="C48" s="140"/>
      <c r="D48" s="139"/>
      <c r="E48" s="138"/>
      <c r="F48" s="137"/>
    </row>
    <row r="49" spans="1:6" ht="42.75" customHeight="1" thickBot="1">
      <c r="A49" s="156" t="s">
        <v>23</v>
      </c>
      <c r="B49" s="156" t="s">
        <v>218</v>
      </c>
      <c r="C49" s="155" t="s">
        <v>199</v>
      </c>
      <c r="D49" s="154">
        <v>87</v>
      </c>
      <c r="E49" s="153"/>
      <c r="F49" s="152">
        <f>E49*D49</f>
        <v>0</v>
      </c>
    </row>
    <row r="50" spans="1:6" ht="17.25" thickTop="1" thickBot="1">
      <c r="B50" s="161" t="s">
        <v>217</v>
      </c>
      <c r="D50" s="158"/>
      <c r="E50" s="153"/>
      <c r="F50" s="147">
        <f>SUM(F45:F49)</f>
        <v>0</v>
      </c>
    </row>
    <row r="51" spans="1:6" ht="16.5" thickTop="1">
      <c r="B51" s="161"/>
      <c r="E51" s="138"/>
      <c r="F51" s="157"/>
    </row>
    <row r="52" spans="1:6">
      <c r="B52" s="161"/>
      <c r="E52" s="138"/>
      <c r="F52" s="157"/>
    </row>
    <row r="53" spans="1:6">
      <c r="A53" s="143"/>
      <c r="B53" s="160" t="s">
        <v>216</v>
      </c>
      <c r="E53" s="138"/>
      <c r="F53" s="75"/>
    </row>
    <row r="54" spans="1:6">
      <c r="A54" s="143"/>
      <c r="E54" s="138"/>
      <c r="F54" s="75"/>
    </row>
    <row r="55" spans="1:6" ht="126">
      <c r="A55" s="143" t="s">
        <v>6</v>
      </c>
      <c r="B55" s="143" t="s">
        <v>215</v>
      </c>
      <c r="C55" s="140"/>
      <c r="D55" s="139"/>
      <c r="E55" s="138"/>
      <c r="F55" s="75"/>
    </row>
    <row r="56" spans="1:6" ht="18.75">
      <c r="A56" s="80"/>
      <c r="B56" s="143" t="s">
        <v>214</v>
      </c>
      <c r="C56" s="140" t="s">
        <v>199</v>
      </c>
      <c r="D56" s="139">
        <v>87</v>
      </c>
      <c r="E56" s="138"/>
      <c r="F56" s="137">
        <f>E56*D56</f>
        <v>0</v>
      </c>
    </row>
    <row r="57" spans="1:6" ht="16.5" thickBot="1">
      <c r="A57" s="159"/>
      <c r="B57" s="156" t="s">
        <v>213</v>
      </c>
      <c r="C57" s="155" t="s">
        <v>212</v>
      </c>
      <c r="D57" s="154">
        <v>80</v>
      </c>
      <c r="E57" s="153"/>
      <c r="F57" s="152">
        <f>E57*D57</f>
        <v>0</v>
      </c>
    </row>
    <row r="58" spans="1:6" ht="17.25" thickTop="1" thickBot="1">
      <c r="A58" s="80"/>
      <c r="B58" s="161" t="s">
        <v>211</v>
      </c>
      <c r="C58" s="140"/>
      <c r="D58" s="154"/>
      <c r="E58" s="153"/>
      <c r="F58" s="147">
        <f>SUM(F55:F57)</f>
        <v>0</v>
      </c>
    </row>
    <row r="59" spans="1:6" ht="16.5" thickTop="1">
      <c r="B59" s="161"/>
      <c r="E59" s="138"/>
      <c r="F59" s="75"/>
    </row>
    <row r="60" spans="1:6">
      <c r="B60" s="161"/>
      <c r="E60" s="138"/>
      <c r="F60" s="75"/>
    </row>
    <row r="61" spans="1:6">
      <c r="A61" s="80"/>
      <c r="B61" s="160" t="s">
        <v>210</v>
      </c>
      <c r="E61" s="138"/>
      <c r="F61" s="75"/>
    </row>
    <row r="62" spans="1:6">
      <c r="E62" s="138"/>
      <c r="F62" s="75"/>
    </row>
    <row r="63" spans="1:6" ht="31.5">
      <c r="A63" s="143" t="s">
        <v>6</v>
      </c>
      <c r="B63" s="143" t="s">
        <v>209</v>
      </c>
      <c r="C63" s="140"/>
      <c r="D63" s="139"/>
      <c r="E63" s="138"/>
      <c r="F63" s="75"/>
    </row>
    <row r="64" spans="1:6" ht="16.5" thickBot="1">
      <c r="A64" s="159"/>
      <c r="B64" s="156" t="s">
        <v>208</v>
      </c>
      <c r="C64" s="155" t="s">
        <v>28</v>
      </c>
      <c r="D64" s="154">
        <v>4</v>
      </c>
      <c r="E64" s="153"/>
      <c r="F64" s="152">
        <f>E64*D64</f>
        <v>0</v>
      </c>
    </row>
    <row r="65" spans="1:6" ht="17.25" thickTop="1" thickBot="1">
      <c r="A65" s="80"/>
      <c r="B65" s="150" t="s">
        <v>207</v>
      </c>
      <c r="D65" s="158"/>
      <c r="E65" s="153"/>
      <c r="F65" s="147">
        <f>SUM(F64:F64)</f>
        <v>0</v>
      </c>
    </row>
    <row r="66" spans="1:6" ht="16.5" thickTop="1">
      <c r="A66" s="80"/>
      <c r="B66" s="150"/>
      <c r="E66" s="138"/>
      <c r="F66" s="157"/>
    </row>
    <row r="67" spans="1:6">
      <c r="A67" s="80"/>
      <c r="B67" s="150"/>
      <c r="E67" s="138"/>
      <c r="F67" s="157"/>
    </row>
    <row r="68" spans="1:6">
      <c r="A68" s="143"/>
      <c r="B68" s="146" t="s">
        <v>206</v>
      </c>
      <c r="C68" s="140"/>
      <c r="D68" s="139"/>
      <c r="E68" s="138"/>
      <c r="F68" s="75"/>
    </row>
    <row r="69" spans="1:6" ht="12.75" customHeight="1">
      <c r="A69" s="143"/>
      <c r="E69" s="138"/>
      <c r="F69" s="75"/>
    </row>
    <row r="70" spans="1:6" ht="45" customHeight="1">
      <c r="A70" s="143" t="s">
        <v>6</v>
      </c>
      <c r="B70" s="143" t="s">
        <v>205</v>
      </c>
      <c r="C70" s="140" t="s">
        <v>64</v>
      </c>
      <c r="D70" s="139">
        <v>75</v>
      </c>
      <c r="E70" s="138"/>
      <c r="F70" s="137">
        <f>E70*D70</f>
        <v>0</v>
      </c>
    </row>
    <row r="71" spans="1:6">
      <c r="A71" s="143"/>
      <c r="B71" s="143"/>
      <c r="C71" s="140"/>
      <c r="D71" s="139"/>
      <c r="E71" s="138"/>
      <c r="F71" s="137"/>
    </row>
    <row r="72" spans="1:6" ht="47.25">
      <c r="A72" s="143" t="s">
        <v>20</v>
      </c>
      <c r="B72" s="143" t="s">
        <v>204</v>
      </c>
      <c r="C72" s="140" t="s">
        <v>203</v>
      </c>
      <c r="D72" s="139">
        <v>75</v>
      </c>
      <c r="E72" s="138"/>
      <c r="F72" s="137">
        <f>E72*D72</f>
        <v>0</v>
      </c>
    </row>
    <row r="73" spans="1:6">
      <c r="A73" s="143"/>
      <c r="B73" s="143"/>
      <c r="C73" s="140"/>
      <c r="D73" s="139"/>
      <c r="E73" s="138"/>
      <c r="F73" s="137"/>
    </row>
    <row r="74" spans="1:6" ht="144" customHeight="1">
      <c r="A74" s="143" t="s">
        <v>23</v>
      </c>
      <c r="B74" s="143" t="s">
        <v>202</v>
      </c>
      <c r="C74" s="140" t="s">
        <v>199</v>
      </c>
      <c r="D74" s="139">
        <v>190</v>
      </c>
      <c r="E74" s="138"/>
      <c r="F74" s="137">
        <f>E74*D74</f>
        <v>0</v>
      </c>
    </row>
    <row r="75" spans="1:6">
      <c r="A75" s="143"/>
      <c r="B75" s="143"/>
      <c r="C75" s="140"/>
      <c r="D75" s="139"/>
      <c r="E75" s="138"/>
      <c r="F75" s="137"/>
    </row>
    <row r="76" spans="1:6" ht="137.25" customHeight="1">
      <c r="A76" s="143" t="s">
        <v>25</v>
      </c>
      <c r="B76" s="143" t="s">
        <v>201</v>
      </c>
      <c r="C76" s="140" t="s">
        <v>199</v>
      </c>
      <c r="D76" s="139">
        <v>25</v>
      </c>
      <c r="E76" s="138"/>
      <c r="F76" s="137">
        <f>E76*D76</f>
        <v>0</v>
      </c>
    </row>
    <row r="77" spans="1:6">
      <c r="A77" s="143"/>
      <c r="B77" s="143"/>
      <c r="C77" s="140"/>
      <c r="D77" s="139"/>
      <c r="E77" s="138"/>
      <c r="F77" s="137"/>
    </row>
    <row r="78" spans="1:6" ht="145.5" thickBot="1">
      <c r="A78" s="156" t="s">
        <v>26</v>
      </c>
      <c r="B78" s="156" t="s">
        <v>200</v>
      </c>
      <c r="C78" s="155" t="s">
        <v>199</v>
      </c>
      <c r="D78" s="154">
        <v>20</v>
      </c>
      <c r="E78" s="153"/>
      <c r="F78" s="152">
        <f>E78*D78</f>
        <v>0</v>
      </c>
    </row>
    <row r="79" spans="1:6" ht="33" thickTop="1" thickBot="1">
      <c r="A79" s="151"/>
      <c r="B79" s="150" t="s">
        <v>198</v>
      </c>
      <c r="C79" s="149"/>
      <c r="D79" s="148"/>
      <c r="E79" s="147"/>
      <c r="F79" s="147">
        <f>SUM(F70:F78)</f>
        <v>0</v>
      </c>
    </row>
    <row r="80" spans="1:6" ht="16.5" thickTop="1">
      <c r="A80" s="74"/>
      <c r="B80" s="74"/>
      <c r="E80" s="74">
        <v>0</v>
      </c>
      <c r="F80" s="74"/>
    </row>
    <row r="81" spans="1:6">
      <c r="A81" s="143"/>
      <c r="B81" s="146"/>
      <c r="C81" s="140"/>
      <c r="D81" s="139"/>
      <c r="E81" s="138">
        <v>0</v>
      </c>
      <c r="F81" s="75"/>
    </row>
    <row r="82" spans="1:6">
      <c r="A82" s="143"/>
      <c r="B82" s="86" t="s">
        <v>197</v>
      </c>
      <c r="C82" s="85"/>
      <c r="D82" s="84"/>
      <c r="E82" s="145">
        <v>0</v>
      </c>
      <c r="F82" s="144">
        <f>F79+F65+F58+F50+F40+F21+F13</f>
        <v>0</v>
      </c>
    </row>
    <row r="83" spans="1:6">
      <c r="A83" s="143"/>
      <c r="B83" s="142"/>
      <c r="C83" s="74"/>
      <c r="D83" s="74"/>
      <c r="E83" s="74">
        <v>0</v>
      </c>
      <c r="F83" s="74"/>
    </row>
    <row r="84" spans="1:6">
      <c r="A84" s="80"/>
      <c r="B84" s="141"/>
      <c r="C84" s="140"/>
      <c r="D84" s="139"/>
      <c r="E84" s="138">
        <v>0</v>
      </c>
      <c r="F84" s="137"/>
    </row>
    <row r="85" spans="1:6">
      <c r="A85" s="175" t="s">
        <v>104</v>
      </c>
      <c r="B85" s="176"/>
      <c r="C85" s="176"/>
      <c r="D85" s="176"/>
      <c r="E85" s="176"/>
      <c r="F85" s="177"/>
    </row>
    <row r="86" spans="1:6" ht="24">
      <c r="A86" s="136" t="s">
        <v>196</v>
      </c>
      <c r="B86" s="135" t="s">
        <v>195</v>
      </c>
      <c r="C86" s="135" t="s">
        <v>194</v>
      </c>
      <c r="D86" s="133" t="s">
        <v>3</v>
      </c>
      <c r="E86" s="134" t="s">
        <v>193</v>
      </c>
      <c r="F86" s="133" t="s">
        <v>5</v>
      </c>
    </row>
    <row r="87" spans="1:6">
      <c r="A87" s="90"/>
      <c r="B87" s="89"/>
      <c r="C87" s="88"/>
      <c r="D87" s="87"/>
      <c r="E87" s="87"/>
      <c r="F87" s="87"/>
    </row>
    <row r="88" spans="1:6" ht="24">
      <c r="A88" s="130"/>
      <c r="B88" s="132" t="s">
        <v>192</v>
      </c>
      <c r="C88" s="129"/>
      <c r="D88" s="128"/>
      <c r="E88" s="128"/>
      <c r="F88" s="128"/>
    </row>
    <row r="89" spans="1:6" ht="35.25" customHeight="1">
      <c r="A89" s="178" t="s">
        <v>191</v>
      </c>
      <c r="B89" s="178"/>
      <c r="C89" s="178"/>
      <c r="D89" s="178"/>
      <c r="E89" s="178"/>
      <c r="F89" s="178"/>
    </row>
    <row r="90" spans="1:6">
      <c r="A90" s="178"/>
      <c r="B90" s="178"/>
      <c r="C90" s="178"/>
      <c r="D90" s="178"/>
      <c r="E90" s="178"/>
      <c r="F90" s="178"/>
    </row>
    <row r="91" spans="1:6">
      <c r="A91" s="178" t="s">
        <v>190</v>
      </c>
      <c r="B91" s="178"/>
      <c r="C91" s="178"/>
      <c r="D91" s="178"/>
      <c r="E91" s="178"/>
      <c r="F91" s="178"/>
    </row>
    <row r="92" spans="1:6">
      <c r="A92" s="131"/>
      <c r="B92" s="131"/>
      <c r="C92" s="131"/>
      <c r="D92" s="131"/>
      <c r="E92" s="131"/>
      <c r="F92" s="131"/>
    </row>
    <row r="93" spans="1:6">
      <c r="A93" s="130"/>
      <c r="B93" s="111"/>
      <c r="C93" s="129"/>
      <c r="D93" s="128"/>
      <c r="E93" s="128"/>
      <c r="F93" s="128"/>
    </row>
    <row r="94" spans="1:6">
      <c r="A94" s="122" t="s">
        <v>103</v>
      </c>
      <c r="B94" s="121" t="s">
        <v>189</v>
      </c>
      <c r="C94" s="120"/>
      <c r="D94" s="118"/>
      <c r="E94" s="119"/>
      <c r="F94" s="118"/>
    </row>
    <row r="95" spans="1:6">
      <c r="A95" s="90"/>
      <c r="B95" s="89"/>
      <c r="C95" s="117"/>
      <c r="D95" s="114"/>
      <c r="E95" s="115"/>
      <c r="F95" s="114"/>
    </row>
    <row r="96" spans="1:6">
      <c r="A96" s="112" t="s">
        <v>188</v>
      </c>
      <c r="B96" s="111" t="s">
        <v>187</v>
      </c>
      <c r="C96" s="110" t="s">
        <v>28</v>
      </c>
      <c r="D96" s="108">
        <v>1</v>
      </c>
      <c r="E96" s="109"/>
      <c r="F96" s="108">
        <f>E96*D96</f>
        <v>0</v>
      </c>
    </row>
    <row r="97" spans="1:6">
      <c r="A97" s="112" t="s">
        <v>186</v>
      </c>
      <c r="B97" s="111" t="s">
        <v>185</v>
      </c>
      <c r="C97" s="110"/>
      <c r="D97" s="108"/>
      <c r="E97" s="109"/>
      <c r="F97" s="108"/>
    </row>
    <row r="98" spans="1:6">
      <c r="A98" s="112"/>
      <c r="B98" s="111" t="s">
        <v>184</v>
      </c>
      <c r="C98" s="110"/>
      <c r="D98" s="108"/>
      <c r="E98" s="109"/>
      <c r="F98" s="108"/>
    </row>
    <row r="99" spans="1:6">
      <c r="A99" s="112" t="s">
        <v>183</v>
      </c>
      <c r="B99" s="111" t="s">
        <v>182</v>
      </c>
      <c r="C99" s="110" t="s">
        <v>28</v>
      </c>
      <c r="D99" s="108">
        <v>1</v>
      </c>
      <c r="E99" s="109"/>
      <c r="F99" s="108">
        <f t="shared" ref="F99:F111" si="0">E99*D99</f>
        <v>0</v>
      </c>
    </row>
    <row r="100" spans="1:6">
      <c r="A100" s="112" t="s">
        <v>181</v>
      </c>
      <c r="B100" s="111" t="s">
        <v>180</v>
      </c>
      <c r="C100" s="110" t="s">
        <v>28</v>
      </c>
      <c r="D100" s="108">
        <v>4</v>
      </c>
      <c r="E100" s="109"/>
      <c r="F100" s="108">
        <f t="shared" si="0"/>
        <v>0</v>
      </c>
    </row>
    <row r="101" spans="1:6">
      <c r="A101" s="112" t="s">
        <v>179</v>
      </c>
      <c r="B101" s="111" t="s">
        <v>178</v>
      </c>
      <c r="C101" s="110" t="s">
        <v>28</v>
      </c>
      <c r="D101" s="108">
        <v>2</v>
      </c>
      <c r="E101" s="109"/>
      <c r="F101" s="108">
        <f t="shared" si="0"/>
        <v>0</v>
      </c>
    </row>
    <row r="102" spans="1:6">
      <c r="A102" s="112" t="s">
        <v>177</v>
      </c>
      <c r="B102" s="111" t="s">
        <v>176</v>
      </c>
      <c r="C102" s="110" t="s">
        <v>28</v>
      </c>
      <c r="D102" s="108">
        <v>2</v>
      </c>
      <c r="E102" s="109"/>
      <c r="F102" s="108">
        <f t="shared" si="0"/>
        <v>0</v>
      </c>
    </row>
    <row r="103" spans="1:6">
      <c r="A103" s="112" t="s">
        <v>175</v>
      </c>
      <c r="B103" s="111" t="s">
        <v>174</v>
      </c>
      <c r="C103" s="110" t="s">
        <v>28</v>
      </c>
      <c r="D103" s="108">
        <v>3</v>
      </c>
      <c r="E103" s="109"/>
      <c r="F103" s="108">
        <f t="shared" si="0"/>
        <v>0</v>
      </c>
    </row>
    <row r="104" spans="1:6">
      <c r="A104" s="112" t="s">
        <v>173</v>
      </c>
      <c r="B104" s="111" t="s">
        <v>172</v>
      </c>
      <c r="C104" s="110" t="s">
        <v>28</v>
      </c>
      <c r="D104" s="108">
        <v>1</v>
      </c>
      <c r="E104" s="109"/>
      <c r="F104" s="108">
        <f t="shared" si="0"/>
        <v>0</v>
      </c>
    </row>
    <row r="105" spans="1:6">
      <c r="A105" s="112" t="s">
        <v>171</v>
      </c>
      <c r="B105" s="111" t="s">
        <v>170</v>
      </c>
      <c r="C105" s="110" t="s">
        <v>28</v>
      </c>
      <c r="D105" s="108">
        <v>6</v>
      </c>
      <c r="E105" s="109"/>
      <c r="F105" s="108">
        <f t="shared" si="0"/>
        <v>0</v>
      </c>
    </row>
    <row r="106" spans="1:6">
      <c r="A106" s="112" t="s">
        <v>169</v>
      </c>
      <c r="B106" s="111" t="s">
        <v>168</v>
      </c>
      <c r="C106" s="110" t="s">
        <v>28</v>
      </c>
      <c r="D106" s="108">
        <v>1</v>
      </c>
      <c r="E106" s="109"/>
      <c r="F106" s="108">
        <f t="shared" si="0"/>
        <v>0</v>
      </c>
    </row>
    <row r="107" spans="1:6">
      <c r="A107" s="112" t="s">
        <v>167</v>
      </c>
      <c r="B107" s="111" t="s">
        <v>166</v>
      </c>
      <c r="C107" s="110" t="s">
        <v>106</v>
      </c>
      <c r="D107" s="108">
        <v>1</v>
      </c>
      <c r="E107" s="109"/>
      <c r="F107" s="108">
        <f t="shared" si="0"/>
        <v>0</v>
      </c>
    </row>
    <row r="108" spans="1:6">
      <c r="A108" s="112" t="s">
        <v>165</v>
      </c>
      <c r="B108" s="111" t="s">
        <v>164</v>
      </c>
      <c r="C108" s="110" t="s">
        <v>28</v>
      </c>
      <c r="D108" s="108">
        <v>1</v>
      </c>
      <c r="E108" s="109"/>
      <c r="F108" s="108">
        <f t="shared" si="0"/>
        <v>0</v>
      </c>
    </row>
    <row r="109" spans="1:6">
      <c r="A109" s="112" t="s">
        <v>163</v>
      </c>
      <c r="B109" s="111" t="s">
        <v>162</v>
      </c>
      <c r="C109" s="110" t="s">
        <v>28</v>
      </c>
      <c r="D109" s="108">
        <v>1</v>
      </c>
      <c r="E109" s="109"/>
      <c r="F109" s="108">
        <f t="shared" si="0"/>
        <v>0</v>
      </c>
    </row>
    <row r="110" spans="1:6">
      <c r="A110" s="112" t="s">
        <v>161</v>
      </c>
      <c r="B110" s="111" t="s">
        <v>141</v>
      </c>
      <c r="C110" s="110" t="s">
        <v>106</v>
      </c>
      <c r="D110" s="108">
        <v>1</v>
      </c>
      <c r="E110" s="109"/>
      <c r="F110" s="108">
        <f t="shared" si="0"/>
        <v>0</v>
      </c>
    </row>
    <row r="111" spans="1:6">
      <c r="A111" s="112" t="s">
        <v>160</v>
      </c>
      <c r="B111" s="111" t="s">
        <v>139</v>
      </c>
      <c r="C111" s="110" t="s">
        <v>106</v>
      </c>
      <c r="D111" s="108">
        <v>1</v>
      </c>
      <c r="E111" s="109"/>
      <c r="F111" s="108">
        <f t="shared" si="0"/>
        <v>0</v>
      </c>
    </row>
    <row r="112" spans="1:6">
      <c r="A112" s="90"/>
      <c r="B112" s="111"/>
      <c r="C112" s="117"/>
      <c r="D112" s="116"/>
      <c r="E112" s="115"/>
      <c r="F112" s="114"/>
    </row>
    <row r="113" spans="1:6">
      <c r="A113" s="107" t="s">
        <v>103</v>
      </c>
      <c r="B113" s="106" t="s">
        <v>102</v>
      </c>
      <c r="C113" s="105"/>
      <c r="D113" s="103"/>
      <c r="E113" s="104"/>
      <c r="F113" s="103">
        <f>SUM(F96:F111)</f>
        <v>0</v>
      </c>
    </row>
    <row r="114" spans="1:6">
      <c r="A114" s="112"/>
      <c r="B114" s="126"/>
      <c r="C114" s="110"/>
      <c r="D114" s="124"/>
      <c r="E114" s="125"/>
      <c r="F114" s="124"/>
    </row>
    <row r="115" spans="1:6">
      <c r="A115" s="112"/>
      <c r="B115" s="126"/>
      <c r="C115" s="110"/>
      <c r="D115" s="124"/>
      <c r="E115" s="125"/>
      <c r="F115" s="124"/>
    </row>
    <row r="116" spans="1:6">
      <c r="A116" s="112"/>
      <c r="B116" s="126"/>
      <c r="C116" s="110"/>
      <c r="D116" s="124"/>
      <c r="E116" s="125"/>
      <c r="F116" s="124"/>
    </row>
    <row r="117" spans="1:6">
      <c r="A117" s="122" t="s">
        <v>101</v>
      </c>
      <c r="B117" s="121" t="s">
        <v>159</v>
      </c>
      <c r="C117" s="120"/>
      <c r="D117" s="118"/>
      <c r="E117" s="119"/>
      <c r="F117" s="118"/>
    </row>
    <row r="118" spans="1:6">
      <c r="A118" s="90"/>
      <c r="B118" s="111"/>
      <c r="C118" s="117"/>
      <c r="D118" s="116"/>
      <c r="E118" s="115"/>
      <c r="F118" s="114"/>
    </row>
    <row r="119" spans="1:6">
      <c r="A119" s="112" t="s">
        <v>158</v>
      </c>
      <c r="B119" s="111" t="s">
        <v>157</v>
      </c>
      <c r="C119" s="110" t="s">
        <v>81</v>
      </c>
      <c r="D119" s="108">
        <v>40</v>
      </c>
      <c r="E119" s="109"/>
      <c r="F119" s="108">
        <f>ROUND((D119*E119),2)</f>
        <v>0</v>
      </c>
    </row>
    <row r="120" spans="1:6">
      <c r="A120" s="112" t="s">
        <v>156</v>
      </c>
      <c r="B120" s="111" t="s">
        <v>155</v>
      </c>
      <c r="C120" s="110" t="s">
        <v>81</v>
      </c>
      <c r="D120" s="108">
        <v>150</v>
      </c>
      <c r="E120" s="109"/>
      <c r="F120" s="108">
        <f>ROUND((D120*E120),2)</f>
        <v>0</v>
      </c>
    </row>
    <row r="121" spans="1:6">
      <c r="A121" s="112" t="s">
        <v>154</v>
      </c>
      <c r="B121" s="111" t="s">
        <v>153</v>
      </c>
      <c r="C121" s="110" t="s">
        <v>81</v>
      </c>
      <c r="D121" s="108">
        <v>200</v>
      </c>
      <c r="E121" s="109"/>
      <c r="F121" s="108">
        <f>ROUND((D121*E121),2)</f>
        <v>0</v>
      </c>
    </row>
    <row r="122" spans="1:6">
      <c r="A122" s="112" t="s">
        <v>152</v>
      </c>
      <c r="B122" s="111" t="s">
        <v>151</v>
      </c>
      <c r="C122" s="110" t="s">
        <v>81</v>
      </c>
      <c r="D122" s="108">
        <v>350</v>
      </c>
      <c r="E122" s="109"/>
      <c r="F122" s="108">
        <f>ROUND((D122*E122),2)</f>
        <v>0</v>
      </c>
    </row>
    <row r="123" spans="1:6">
      <c r="A123" s="112" t="s">
        <v>140</v>
      </c>
      <c r="B123" s="111" t="s">
        <v>150</v>
      </c>
      <c r="C123" s="110" t="s">
        <v>106</v>
      </c>
      <c r="D123" s="108">
        <v>1</v>
      </c>
      <c r="E123" s="109"/>
      <c r="F123" s="108">
        <f>E123*D123</f>
        <v>0</v>
      </c>
    </row>
    <row r="124" spans="1:6">
      <c r="A124" s="90"/>
      <c r="B124" s="111"/>
      <c r="C124" s="117"/>
      <c r="D124" s="116"/>
      <c r="E124" s="115">
        <v>0</v>
      </c>
      <c r="F124" s="114"/>
    </row>
    <row r="125" spans="1:6">
      <c r="A125" s="107" t="s">
        <v>101</v>
      </c>
      <c r="B125" s="106" t="s">
        <v>100</v>
      </c>
      <c r="C125" s="105"/>
      <c r="D125" s="103"/>
      <c r="E125" s="104">
        <v>0</v>
      </c>
      <c r="F125" s="103">
        <f>SUM(F119:F123)</f>
        <v>0</v>
      </c>
    </row>
    <row r="126" spans="1:6">
      <c r="A126" s="112"/>
      <c r="B126" s="126"/>
      <c r="C126" s="110"/>
      <c r="D126" s="124"/>
      <c r="E126" s="125">
        <v>0</v>
      </c>
      <c r="F126" s="124"/>
    </row>
    <row r="127" spans="1:6">
      <c r="A127" s="112"/>
      <c r="B127" s="126"/>
      <c r="C127" s="110"/>
      <c r="D127" s="124"/>
      <c r="E127" s="125">
        <v>0</v>
      </c>
      <c r="F127" s="124"/>
    </row>
    <row r="128" spans="1:6">
      <c r="A128" s="122" t="s">
        <v>99</v>
      </c>
      <c r="B128" s="121" t="s">
        <v>149</v>
      </c>
      <c r="C128" s="120"/>
      <c r="D128" s="118"/>
      <c r="E128" s="119">
        <v>0</v>
      </c>
      <c r="F128" s="118"/>
    </row>
    <row r="129" spans="1:6">
      <c r="A129" s="90"/>
      <c r="B129" s="111"/>
      <c r="C129" s="117"/>
      <c r="D129" s="116"/>
      <c r="E129" s="115">
        <v>0</v>
      </c>
      <c r="F129" s="114"/>
    </row>
    <row r="130" spans="1:6">
      <c r="A130" s="90"/>
      <c r="B130" s="89"/>
      <c r="C130" s="117"/>
      <c r="D130" s="108"/>
      <c r="E130" s="115"/>
      <c r="F130" s="114"/>
    </row>
    <row r="131" spans="1:6" ht="96">
      <c r="A131" s="112" t="s">
        <v>148</v>
      </c>
      <c r="B131" s="123" t="s">
        <v>147</v>
      </c>
      <c r="C131" s="127" t="s">
        <v>28</v>
      </c>
      <c r="D131" s="108">
        <v>11</v>
      </c>
      <c r="E131" s="109"/>
      <c r="F131" s="108">
        <f>E131*D131</f>
        <v>0</v>
      </c>
    </row>
    <row r="132" spans="1:6">
      <c r="A132" s="112"/>
      <c r="B132" s="123"/>
      <c r="C132" s="127"/>
      <c r="D132" s="108"/>
      <c r="E132" s="109"/>
      <c r="F132" s="108"/>
    </row>
    <row r="133" spans="1:6" ht="144">
      <c r="A133" s="112" t="s">
        <v>146</v>
      </c>
      <c r="B133" s="123" t="s">
        <v>145</v>
      </c>
      <c r="C133" s="127" t="s">
        <v>28</v>
      </c>
      <c r="D133" s="108">
        <v>5</v>
      </c>
      <c r="E133" s="109"/>
      <c r="F133" s="108">
        <f>E133*D133</f>
        <v>0</v>
      </c>
    </row>
    <row r="134" spans="1:6" ht="48">
      <c r="A134" s="112" t="s">
        <v>144</v>
      </c>
      <c r="B134" s="123" t="s">
        <v>143</v>
      </c>
      <c r="C134" s="127" t="s">
        <v>28</v>
      </c>
      <c r="D134" s="108">
        <v>6</v>
      </c>
      <c r="E134" s="109"/>
      <c r="F134" s="108">
        <f>E134*D134</f>
        <v>0</v>
      </c>
    </row>
    <row r="135" spans="1:6">
      <c r="A135" s="90"/>
      <c r="B135" s="111"/>
      <c r="C135" s="117"/>
      <c r="D135" s="116"/>
      <c r="E135" s="115"/>
      <c r="F135" s="114"/>
    </row>
    <row r="136" spans="1:6">
      <c r="A136" s="112" t="s">
        <v>142</v>
      </c>
      <c r="B136" s="111" t="s">
        <v>141</v>
      </c>
      <c r="C136" s="127" t="s">
        <v>106</v>
      </c>
      <c r="D136" s="108">
        <v>1</v>
      </c>
      <c r="E136" s="109"/>
      <c r="F136" s="108">
        <f>D136*E136</f>
        <v>0</v>
      </c>
    </row>
    <row r="137" spans="1:6">
      <c r="A137" s="112" t="s">
        <v>140</v>
      </c>
      <c r="B137" s="111" t="s">
        <v>139</v>
      </c>
      <c r="C137" s="110" t="s">
        <v>106</v>
      </c>
      <c r="D137" s="108">
        <v>1</v>
      </c>
      <c r="E137" s="109"/>
      <c r="F137" s="108">
        <f>E137*D137</f>
        <v>0</v>
      </c>
    </row>
    <row r="138" spans="1:6">
      <c r="A138" s="112"/>
      <c r="B138" s="126"/>
      <c r="C138" s="110"/>
      <c r="D138" s="124"/>
      <c r="E138" s="125"/>
      <c r="F138" s="124"/>
    </row>
    <row r="139" spans="1:6">
      <c r="A139" s="107" t="s">
        <v>99</v>
      </c>
      <c r="B139" s="106" t="s">
        <v>98</v>
      </c>
      <c r="C139" s="105"/>
      <c r="D139" s="103"/>
      <c r="E139" s="104"/>
      <c r="F139" s="103">
        <f>SUM(F131:F137)</f>
        <v>0</v>
      </c>
    </row>
    <row r="140" spans="1:6">
      <c r="A140" s="90"/>
      <c r="B140" s="89"/>
      <c r="C140" s="88"/>
      <c r="D140" s="87"/>
      <c r="E140" s="87"/>
      <c r="F140" s="87"/>
    </row>
    <row r="141" spans="1:6">
      <c r="A141" s="90"/>
      <c r="B141" s="89"/>
      <c r="C141" s="88"/>
      <c r="D141" s="87"/>
      <c r="E141" s="87"/>
      <c r="F141" s="87"/>
    </row>
    <row r="142" spans="1:6">
      <c r="A142" s="122" t="s">
        <v>97</v>
      </c>
      <c r="B142" s="121" t="s">
        <v>138</v>
      </c>
      <c r="C142" s="120"/>
      <c r="D142" s="118"/>
      <c r="E142" s="119"/>
      <c r="F142" s="118"/>
    </row>
    <row r="143" spans="1:6">
      <c r="A143" s="90"/>
      <c r="B143" s="111"/>
      <c r="C143" s="117"/>
      <c r="D143" s="116"/>
      <c r="E143" s="115"/>
      <c r="F143" s="114"/>
    </row>
    <row r="144" spans="1:6">
      <c r="A144" s="90"/>
      <c r="B144" s="89"/>
      <c r="C144" s="117"/>
      <c r="D144" s="116"/>
      <c r="E144" s="115"/>
      <c r="F144" s="114"/>
    </row>
    <row r="145" spans="1:6">
      <c r="A145" s="112" t="s">
        <v>137</v>
      </c>
      <c r="B145" s="111" t="s">
        <v>136</v>
      </c>
      <c r="C145" s="110" t="s">
        <v>81</v>
      </c>
      <c r="D145" s="108">
        <v>6</v>
      </c>
      <c r="E145" s="109"/>
      <c r="F145" s="108">
        <f>ROUND((D145*E145),2)</f>
        <v>0</v>
      </c>
    </row>
    <row r="146" spans="1:6">
      <c r="A146" s="112" t="s">
        <v>135</v>
      </c>
      <c r="B146" s="111" t="s">
        <v>134</v>
      </c>
      <c r="C146" s="110" t="s">
        <v>81</v>
      </c>
      <c r="D146" s="108">
        <v>12</v>
      </c>
      <c r="E146" s="109"/>
      <c r="F146" s="108">
        <f>ROUND((D146*E146),2)</f>
        <v>0</v>
      </c>
    </row>
    <row r="147" spans="1:6">
      <c r="A147" s="112" t="s">
        <v>133</v>
      </c>
      <c r="B147" s="111" t="s">
        <v>132</v>
      </c>
      <c r="C147" s="110" t="s">
        <v>81</v>
      </c>
      <c r="D147" s="108">
        <v>100</v>
      </c>
      <c r="E147" s="109"/>
      <c r="F147" s="108">
        <f>ROUND((D147*E147),2)</f>
        <v>0</v>
      </c>
    </row>
    <row r="148" spans="1:6">
      <c r="A148" s="112" t="s">
        <v>131</v>
      </c>
      <c r="B148" s="111" t="s">
        <v>130</v>
      </c>
      <c r="C148" s="110" t="s">
        <v>81</v>
      </c>
      <c r="D148" s="108">
        <v>20</v>
      </c>
      <c r="E148" s="109"/>
      <c r="F148" s="108">
        <f>ROUND((D148*E148),2)</f>
        <v>0</v>
      </c>
    </row>
    <row r="149" spans="1:6">
      <c r="A149" s="112" t="s">
        <v>129</v>
      </c>
      <c r="B149" s="111" t="s">
        <v>128</v>
      </c>
      <c r="C149" s="110" t="s">
        <v>81</v>
      </c>
      <c r="D149" s="108">
        <v>40</v>
      </c>
      <c r="E149" s="109"/>
      <c r="F149" s="108">
        <f>ROUND((D149*E149),2)</f>
        <v>0</v>
      </c>
    </row>
    <row r="150" spans="1:6">
      <c r="A150" s="112" t="s">
        <v>127</v>
      </c>
      <c r="B150" s="111" t="s">
        <v>126</v>
      </c>
      <c r="C150" s="110" t="s">
        <v>106</v>
      </c>
      <c r="D150" s="108">
        <v>1</v>
      </c>
      <c r="E150" s="109"/>
      <c r="F150" s="108">
        <f>E150*D150</f>
        <v>0</v>
      </c>
    </row>
    <row r="151" spans="1:6">
      <c r="A151" s="90"/>
      <c r="B151" s="111"/>
      <c r="C151" s="117"/>
      <c r="D151" s="116"/>
      <c r="E151" s="115"/>
      <c r="F151" s="114"/>
    </row>
    <row r="152" spans="1:6">
      <c r="A152" s="107" t="s">
        <v>97</v>
      </c>
      <c r="B152" s="106" t="s">
        <v>96</v>
      </c>
      <c r="C152" s="105"/>
      <c r="D152" s="103"/>
      <c r="E152" s="104"/>
      <c r="F152" s="103">
        <f>SUM(F145:F151)</f>
        <v>0</v>
      </c>
    </row>
    <row r="153" spans="1:6">
      <c r="A153" s="90"/>
      <c r="B153" s="89"/>
      <c r="C153" s="88"/>
      <c r="D153" s="87"/>
      <c r="E153" s="87"/>
      <c r="F153" s="87"/>
    </row>
    <row r="154" spans="1:6">
      <c r="A154" s="90"/>
      <c r="B154" s="89"/>
      <c r="C154" s="88"/>
      <c r="D154" s="87"/>
      <c r="E154" s="87"/>
      <c r="F154" s="87"/>
    </row>
    <row r="155" spans="1:6">
      <c r="A155" s="122" t="s">
        <v>95</v>
      </c>
      <c r="B155" s="121" t="s">
        <v>125</v>
      </c>
      <c r="C155" s="120"/>
      <c r="D155" s="118"/>
      <c r="E155" s="119"/>
      <c r="F155" s="118"/>
    </row>
    <row r="156" spans="1:6">
      <c r="A156" s="90"/>
      <c r="B156" s="111"/>
      <c r="C156" s="117"/>
      <c r="D156" s="116"/>
      <c r="E156" s="115"/>
      <c r="F156" s="114"/>
    </row>
    <row r="157" spans="1:6">
      <c r="A157" s="112" t="s">
        <v>124</v>
      </c>
      <c r="B157" s="123" t="s">
        <v>123</v>
      </c>
      <c r="C157" s="113" t="s">
        <v>106</v>
      </c>
      <c r="D157" s="108">
        <v>1</v>
      </c>
      <c r="E157" s="109"/>
      <c r="F157" s="108">
        <f>ROUND((D157*E157),2)</f>
        <v>0</v>
      </c>
    </row>
    <row r="158" spans="1:6">
      <c r="A158" s="112"/>
      <c r="B158" s="123" t="s">
        <v>122</v>
      </c>
      <c r="C158" s="113"/>
      <c r="D158" s="108"/>
      <c r="E158" s="109"/>
      <c r="F158" s="108"/>
    </row>
    <row r="159" spans="1:6">
      <c r="A159" s="112"/>
      <c r="B159" s="123" t="s">
        <v>121</v>
      </c>
      <c r="C159" s="113"/>
      <c r="D159" s="108"/>
      <c r="E159" s="109"/>
      <c r="F159" s="108"/>
    </row>
    <row r="160" spans="1:6">
      <c r="A160" s="112"/>
      <c r="B160" s="123" t="s">
        <v>120</v>
      </c>
      <c r="C160" s="113"/>
      <c r="D160" s="108"/>
      <c r="E160" s="109"/>
      <c r="F160" s="108"/>
    </row>
    <row r="161" spans="1:6">
      <c r="A161" s="112"/>
      <c r="B161" s="123" t="s">
        <v>119</v>
      </c>
      <c r="C161" s="113"/>
      <c r="D161" s="108"/>
      <c r="E161" s="109"/>
      <c r="F161" s="108"/>
    </row>
    <row r="162" spans="1:6">
      <c r="A162" s="112"/>
      <c r="B162" s="123" t="s">
        <v>118</v>
      </c>
      <c r="C162" s="113"/>
      <c r="D162" s="108"/>
      <c r="E162" s="109"/>
      <c r="F162" s="108"/>
    </row>
    <row r="163" spans="1:6">
      <c r="A163" s="112"/>
      <c r="B163" s="123"/>
      <c r="C163" s="113"/>
      <c r="D163" s="108"/>
      <c r="E163" s="109"/>
      <c r="F163" s="108"/>
    </row>
    <row r="164" spans="1:6">
      <c r="A164" s="112" t="s">
        <v>117</v>
      </c>
      <c r="B164" s="123" t="s">
        <v>116</v>
      </c>
      <c r="C164" s="113" t="s">
        <v>106</v>
      </c>
      <c r="D164" s="108">
        <v>1</v>
      </c>
      <c r="E164" s="109"/>
      <c r="F164" s="108">
        <f>ROUND((D164*E164),2)</f>
        <v>0</v>
      </c>
    </row>
    <row r="165" spans="1:6" ht="36">
      <c r="A165" s="112"/>
      <c r="B165" s="123" t="s">
        <v>115</v>
      </c>
      <c r="C165" s="113"/>
      <c r="D165" s="108"/>
      <c r="E165" s="109"/>
      <c r="F165" s="108"/>
    </row>
    <row r="166" spans="1:6">
      <c r="A166" s="112"/>
      <c r="B166" s="111"/>
      <c r="C166" s="113"/>
      <c r="D166" s="108"/>
      <c r="E166" s="109"/>
      <c r="F166" s="108"/>
    </row>
    <row r="167" spans="1:6">
      <c r="A167" s="107" t="s">
        <v>95</v>
      </c>
      <c r="B167" s="106" t="s">
        <v>114</v>
      </c>
      <c r="C167" s="105"/>
      <c r="D167" s="103"/>
      <c r="E167" s="104"/>
      <c r="F167" s="103">
        <f>SUM(F157:F166)</f>
        <v>0</v>
      </c>
    </row>
    <row r="168" spans="1:6">
      <c r="A168" s="90"/>
      <c r="B168" s="89"/>
      <c r="C168" s="88"/>
      <c r="D168" s="87"/>
      <c r="E168" s="91"/>
      <c r="F168" s="87"/>
    </row>
    <row r="169" spans="1:6">
      <c r="A169" s="90"/>
      <c r="B169" s="89"/>
      <c r="C169" s="88"/>
      <c r="D169" s="87"/>
      <c r="E169" s="91"/>
      <c r="F169" s="87"/>
    </row>
    <row r="170" spans="1:6">
      <c r="A170" s="122" t="s">
        <v>113</v>
      </c>
      <c r="B170" s="121" t="s">
        <v>112</v>
      </c>
      <c r="C170" s="120"/>
      <c r="D170" s="118"/>
      <c r="E170" s="119"/>
      <c r="F170" s="118"/>
    </row>
    <row r="171" spans="1:6" ht="36">
      <c r="A171" s="90"/>
      <c r="B171" s="111" t="s">
        <v>111</v>
      </c>
      <c r="C171" s="117"/>
      <c r="D171" s="116"/>
      <c r="E171" s="115"/>
      <c r="F171" s="114"/>
    </row>
    <row r="172" spans="1:6">
      <c r="A172" s="90"/>
      <c r="B172" s="111"/>
      <c r="C172" s="117"/>
      <c r="D172" s="116"/>
      <c r="E172" s="115"/>
      <c r="F172" s="114"/>
    </row>
    <row r="173" spans="1:6">
      <c r="A173" s="112" t="s">
        <v>110</v>
      </c>
      <c r="B173" s="111" t="s">
        <v>109</v>
      </c>
      <c r="C173" s="113" t="s">
        <v>106</v>
      </c>
      <c r="D173" s="108">
        <v>1</v>
      </c>
      <c r="E173" s="109"/>
      <c r="F173" s="108">
        <f>ROUND((D173*E173),2)</f>
        <v>0</v>
      </c>
    </row>
    <row r="174" spans="1:6">
      <c r="A174" s="112" t="s">
        <v>108</v>
      </c>
      <c r="B174" s="111" t="s">
        <v>107</v>
      </c>
      <c r="C174" s="113" t="s">
        <v>106</v>
      </c>
      <c r="D174" s="108">
        <v>1</v>
      </c>
      <c r="E174" s="109"/>
      <c r="F174" s="108">
        <f>ROUND((D174*E174),2)</f>
        <v>0</v>
      </c>
    </row>
    <row r="175" spans="1:6">
      <c r="A175" s="112"/>
      <c r="B175" s="111"/>
      <c r="C175" s="110"/>
      <c r="D175" s="108"/>
      <c r="E175" s="109"/>
      <c r="F175" s="108"/>
    </row>
    <row r="176" spans="1:6">
      <c r="A176" s="107" t="s">
        <v>93</v>
      </c>
      <c r="B176" s="106" t="s">
        <v>105</v>
      </c>
      <c r="C176" s="105"/>
      <c r="D176" s="103"/>
      <c r="E176" s="104"/>
      <c r="F176" s="103">
        <f>SUM(F173:F175)</f>
        <v>0</v>
      </c>
    </row>
    <row r="177" spans="1:6">
      <c r="A177" s="90"/>
      <c r="B177" s="89"/>
      <c r="C177" s="88"/>
      <c r="D177" s="87"/>
      <c r="E177" s="91"/>
      <c r="F177" s="87"/>
    </row>
    <row r="178" spans="1:6">
      <c r="A178" s="90"/>
      <c r="B178" s="89"/>
      <c r="C178" s="88"/>
      <c r="D178" s="87"/>
      <c r="E178" s="91"/>
      <c r="F178" s="87"/>
    </row>
    <row r="179" spans="1:6">
      <c r="A179" s="96"/>
      <c r="B179" s="95" t="s">
        <v>104</v>
      </c>
      <c r="C179" s="94"/>
      <c r="D179" s="92"/>
      <c r="E179" s="93"/>
      <c r="F179" s="92"/>
    </row>
    <row r="180" spans="1:6">
      <c r="A180" s="102"/>
      <c r="B180" s="101"/>
      <c r="C180" s="100"/>
      <c r="D180" s="99"/>
      <c r="E180" s="98"/>
      <c r="F180" s="99"/>
    </row>
    <row r="181" spans="1:6">
      <c r="A181" s="102" t="s">
        <v>103</v>
      </c>
      <c r="B181" s="101" t="s">
        <v>102</v>
      </c>
      <c r="C181" s="100"/>
      <c r="D181" s="99"/>
      <c r="E181" s="98"/>
      <c r="F181" s="97">
        <f>F113</f>
        <v>0</v>
      </c>
    </row>
    <row r="182" spans="1:6">
      <c r="A182" s="102"/>
      <c r="B182" s="101"/>
      <c r="C182" s="100"/>
      <c r="D182" s="99"/>
      <c r="E182" s="98"/>
      <c r="F182" s="97"/>
    </row>
    <row r="183" spans="1:6">
      <c r="A183" s="102" t="s">
        <v>101</v>
      </c>
      <c r="B183" s="101" t="s">
        <v>100</v>
      </c>
      <c r="C183" s="100"/>
      <c r="D183" s="99"/>
      <c r="E183" s="98"/>
      <c r="F183" s="97">
        <f>F125</f>
        <v>0</v>
      </c>
    </row>
    <row r="184" spans="1:6">
      <c r="A184" s="102"/>
      <c r="B184" s="101"/>
      <c r="C184" s="100"/>
      <c r="D184" s="99"/>
      <c r="E184" s="98"/>
      <c r="F184" s="97"/>
    </row>
    <row r="185" spans="1:6">
      <c r="A185" s="102" t="s">
        <v>99</v>
      </c>
      <c r="B185" s="101" t="s">
        <v>98</v>
      </c>
      <c r="C185" s="100"/>
      <c r="D185" s="99"/>
      <c r="E185" s="98"/>
      <c r="F185" s="97">
        <f>F139</f>
        <v>0</v>
      </c>
    </row>
    <row r="186" spans="1:6">
      <c r="A186" s="102"/>
      <c r="B186" s="101"/>
      <c r="C186" s="100"/>
      <c r="D186" s="99"/>
      <c r="E186" s="98"/>
      <c r="F186" s="97"/>
    </row>
    <row r="187" spans="1:6">
      <c r="A187" s="102" t="s">
        <v>97</v>
      </c>
      <c r="B187" s="101" t="s">
        <v>96</v>
      </c>
      <c r="C187" s="100"/>
      <c r="D187" s="99"/>
      <c r="E187" s="98"/>
      <c r="F187" s="97">
        <f>F152</f>
        <v>0</v>
      </c>
    </row>
    <row r="188" spans="1:6">
      <c r="A188" s="102"/>
      <c r="B188" s="101"/>
      <c r="C188" s="100"/>
      <c r="D188" s="99"/>
      <c r="E188" s="98"/>
      <c r="F188" s="97"/>
    </row>
    <row r="189" spans="1:6">
      <c r="A189" s="102" t="s">
        <v>95</v>
      </c>
      <c r="B189" s="101" t="s">
        <v>94</v>
      </c>
      <c r="C189" s="100"/>
      <c r="D189" s="99"/>
      <c r="E189" s="98"/>
      <c r="F189" s="97">
        <f>F167</f>
        <v>0</v>
      </c>
    </row>
    <row r="190" spans="1:6">
      <c r="A190" s="102"/>
      <c r="B190" s="101"/>
      <c r="C190" s="100"/>
      <c r="D190" s="99"/>
      <c r="E190" s="98"/>
      <c r="F190" s="99"/>
    </row>
    <row r="191" spans="1:6">
      <c r="A191" s="102" t="s">
        <v>93</v>
      </c>
      <c r="B191" s="101" t="s">
        <v>92</v>
      </c>
      <c r="C191" s="100"/>
      <c r="D191" s="99"/>
      <c r="E191" s="98"/>
      <c r="F191" s="97">
        <f>F176</f>
        <v>0</v>
      </c>
    </row>
    <row r="192" spans="1:6">
      <c r="A192" s="102"/>
      <c r="B192" s="101"/>
      <c r="C192" s="100"/>
      <c r="D192" s="99"/>
      <c r="E192" s="98"/>
      <c r="F192" s="97"/>
    </row>
    <row r="193" spans="1:6">
      <c r="A193" s="96"/>
      <c r="B193" s="95" t="s">
        <v>91</v>
      </c>
      <c r="C193" s="94"/>
      <c r="D193" s="92"/>
      <c r="E193" s="93"/>
      <c r="F193" s="92">
        <f>SUM(F181:F191)</f>
        <v>0</v>
      </c>
    </row>
    <row r="194" spans="1:6">
      <c r="A194" s="90"/>
      <c r="B194" s="89"/>
      <c r="C194" s="88"/>
      <c r="D194" s="87"/>
      <c r="E194" s="91"/>
      <c r="F194" s="87"/>
    </row>
    <row r="195" spans="1:6">
      <c r="A195" s="90"/>
      <c r="B195" s="89"/>
      <c r="C195" s="88"/>
      <c r="D195" s="87"/>
      <c r="E195" s="87"/>
      <c r="F195" s="87"/>
    </row>
    <row r="196" spans="1:6">
      <c r="B196" s="86" t="s">
        <v>90</v>
      </c>
      <c r="C196" s="85"/>
      <c r="D196" s="84"/>
      <c r="E196" s="83"/>
      <c r="F196" s="82">
        <f>F193+F82</f>
        <v>0</v>
      </c>
    </row>
  </sheetData>
  <mergeCells count="4">
    <mergeCell ref="A85:F85"/>
    <mergeCell ref="A89:F89"/>
    <mergeCell ref="A90:F90"/>
    <mergeCell ref="A91:F9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Zeros="0" view="pageBreakPreview" zoomScaleNormal="100" zoomScaleSheetLayoutView="100" zoomScalePageLayoutView="115" workbookViewId="0">
      <selection activeCell="B5" sqref="B5"/>
    </sheetView>
  </sheetViews>
  <sheetFormatPr defaultRowHeight="12.75"/>
  <cols>
    <col min="1" max="1" width="6.7109375" style="63" customWidth="1"/>
    <col min="2" max="2" width="49.5703125" style="64" customWidth="1"/>
    <col min="3" max="3" width="6" style="63" customWidth="1"/>
    <col min="4" max="4" width="10.140625" style="65" customWidth="1"/>
    <col min="5" max="5" width="11.28515625" style="66" customWidth="1"/>
    <col min="6" max="6" width="14.42578125" style="67" customWidth="1"/>
    <col min="7" max="7" width="10.140625" style="1" bestFit="1" customWidth="1"/>
    <col min="8" max="8" width="12.140625" style="2" customWidth="1"/>
    <col min="9" max="256" width="9.140625" style="1"/>
    <col min="257" max="257" width="6.7109375" style="1" customWidth="1"/>
    <col min="258" max="258" width="49.5703125" style="1" customWidth="1"/>
    <col min="259" max="259" width="6" style="1" customWidth="1"/>
    <col min="260" max="260" width="10.140625" style="1" customWidth="1"/>
    <col min="261" max="261" width="11.28515625" style="1" customWidth="1"/>
    <col min="262" max="262" width="14.42578125" style="1" customWidth="1"/>
    <col min="263" max="263" width="10.140625" style="1" bestFit="1" customWidth="1"/>
    <col min="264" max="264" width="12.140625" style="1" customWidth="1"/>
    <col min="265" max="512" width="9.140625" style="1"/>
    <col min="513" max="513" width="6.7109375" style="1" customWidth="1"/>
    <col min="514" max="514" width="49.5703125" style="1" customWidth="1"/>
    <col min="515" max="515" width="6" style="1" customWidth="1"/>
    <col min="516" max="516" width="10.140625" style="1" customWidth="1"/>
    <col min="517" max="517" width="11.28515625" style="1" customWidth="1"/>
    <col min="518" max="518" width="14.42578125" style="1" customWidth="1"/>
    <col min="519" max="519" width="10.140625" style="1" bestFit="1" customWidth="1"/>
    <col min="520" max="520" width="12.140625" style="1" customWidth="1"/>
    <col min="521" max="768" width="9.140625" style="1"/>
    <col min="769" max="769" width="6.7109375" style="1" customWidth="1"/>
    <col min="770" max="770" width="49.5703125" style="1" customWidth="1"/>
    <col min="771" max="771" width="6" style="1" customWidth="1"/>
    <col min="772" max="772" width="10.140625" style="1" customWidth="1"/>
    <col min="773" max="773" width="11.28515625" style="1" customWidth="1"/>
    <col min="774" max="774" width="14.42578125" style="1" customWidth="1"/>
    <col min="775" max="775" width="10.140625" style="1" bestFit="1" customWidth="1"/>
    <col min="776" max="776" width="12.140625" style="1" customWidth="1"/>
    <col min="777" max="1024" width="9.140625" style="1"/>
    <col min="1025" max="1025" width="6.7109375" style="1" customWidth="1"/>
    <col min="1026" max="1026" width="49.5703125" style="1" customWidth="1"/>
    <col min="1027" max="1027" width="6" style="1" customWidth="1"/>
    <col min="1028" max="1028" width="10.140625" style="1" customWidth="1"/>
    <col min="1029" max="1029" width="11.28515625" style="1" customWidth="1"/>
    <col min="1030" max="1030" width="14.42578125" style="1" customWidth="1"/>
    <col min="1031" max="1031" width="10.140625" style="1" bestFit="1" customWidth="1"/>
    <col min="1032" max="1032" width="12.140625" style="1" customWidth="1"/>
    <col min="1033" max="1280" width="9.140625" style="1"/>
    <col min="1281" max="1281" width="6.7109375" style="1" customWidth="1"/>
    <col min="1282" max="1282" width="49.5703125" style="1" customWidth="1"/>
    <col min="1283" max="1283" width="6" style="1" customWidth="1"/>
    <col min="1284" max="1284" width="10.140625" style="1" customWidth="1"/>
    <col min="1285" max="1285" width="11.28515625" style="1" customWidth="1"/>
    <col min="1286" max="1286" width="14.42578125" style="1" customWidth="1"/>
    <col min="1287" max="1287" width="10.140625" style="1" bestFit="1" customWidth="1"/>
    <col min="1288" max="1288" width="12.140625" style="1" customWidth="1"/>
    <col min="1289" max="1536" width="9.140625" style="1"/>
    <col min="1537" max="1537" width="6.7109375" style="1" customWidth="1"/>
    <col min="1538" max="1538" width="49.5703125" style="1" customWidth="1"/>
    <col min="1539" max="1539" width="6" style="1" customWidth="1"/>
    <col min="1540" max="1540" width="10.140625" style="1" customWidth="1"/>
    <col min="1541" max="1541" width="11.28515625" style="1" customWidth="1"/>
    <col min="1542" max="1542" width="14.42578125" style="1" customWidth="1"/>
    <col min="1543" max="1543" width="10.140625" style="1" bestFit="1" customWidth="1"/>
    <col min="1544" max="1544" width="12.140625" style="1" customWidth="1"/>
    <col min="1545" max="1792" width="9.140625" style="1"/>
    <col min="1793" max="1793" width="6.7109375" style="1" customWidth="1"/>
    <col min="1794" max="1794" width="49.5703125" style="1" customWidth="1"/>
    <col min="1795" max="1795" width="6" style="1" customWidth="1"/>
    <col min="1796" max="1796" width="10.140625" style="1" customWidth="1"/>
    <col min="1797" max="1797" width="11.28515625" style="1" customWidth="1"/>
    <col min="1798" max="1798" width="14.42578125" style="1" customWidth="1"/>
    <col min="1799" max="1799" width="10.140625" style="1" bestFit="1" customWidth="1"/>
    <col min="1800" max="1800" width="12.140625" style="1" customWidth="1"/>
    <col min="1801" max="2048" width="9.140625" style="1"/>
    <col min="2049" max="2049" width="6.7109375" style="1" customWidth="1"/>
    <col min="2050" max="2050" width="49.5703125" style="1" customWidth="1"/>
    <col min="2051" max="2051" width="6" style="1" customWidth="1"/>
    <col min="2052" max="2052" width="10.140625" style="1" customWidth="1"/>
    <col min="2053" max="2053" width="11.28515625" style="1" customWidth="1"/>
    <col min="2054" max="2054" width="14.42578125" style="1" customWidth="1"/>
    <col min="2055" max="2055" width="10.140625" style="1" bestFit="1" customWidth="1"/>
    <col min="2056" max="2056" width="12.140625" style="1" customWidth="1"/>
    <col min="2057" max="2304" width="9.140625" style="1"/>
    <col min="2305" max="2305" width="6.7109375" style="1" customWidth="1"/>
    <col min="2306" max="2306" width="49.5703125" style="1" customWidth="1"/>
    <col min="2307" max="2307" width="6" style="1" customWidth="1"/>
    <col min="2308" max="2308" width="10.140625" style="1" customWidth="1"/>
    <col min="2309" max="2309" width="11.28515625" style="1" customWidth="1"/>
    <col min="2310" max="2310" width="14.42578125" style="1" customWidth="1"/>
    <col min="2311" max="2311" width="10.140625" style="1" bestFit="1" customWidth="1"/>
    <col min="2312" max="2312" width="12.140625" style="1" customWidth="1"/>
    <col min="2313" max="2560" width="9.140625" style="1"/>
    <col min="2561" max="2561" width="6.7109375" style="1" customWidth="1"/>
    <col min="2562" max="2562" width="49.5703125" style="1" customWidth="1"/>
    <col min="2563" max="2563" width="6" style="1" customWidth="1"/>
    <col min="2564" max="2564" width="10.140625" style="1" customWidth="1"/>
    <col min="2565" max="2565" width="11.28515625" style="1" customWidth="1"/>
    <col min="2566" max="2566" width="14.42578125" style="1" customWidth="1"/>
    <col min="2567" max="2567" width="10.140625" style="1" bestFit="1" customWidth="1"/>
    <col min="2568" max="2568" width="12.140625" style="1" customWidth="1"/>
    <col min="2569" max="2816" width="9.140625" style="1"/>
    <col min="2817" max="2817" width="6.7109375" style="1" customWidth="1"/>
    <col min="2818" max="2818" width="49.5703125" style="1" customWidth="1"/>
    <col min="2819" max="2819" width="6" style="1" customWidth="1"/>
    <col min="2820" max="2820" width="10.140625" style="1" customWidth="1"/>
    <col min="2821" max="2821" width="11.28515625" style="1" customWidth="1"/>
    <col min="2822" max="2822" width="14.42578125" style="1" customWidth="1"/>
    <col min="2823" max="2823" width="10.140625" style="1" bestFit="1" customWidth="1"/>
    <col min="2824" max="2824" width="12.140625" style="1" customWidth="1"/>
    <col min="2825" max="3072" width="9.140625" style="1"/>
    <col min="3073" max="3073" width="6.7109375" style="1" customWidth="1"/>
    <col min="3074" max="3074" width="49.5703125" style="1" customWidth="1"/>
    <col min="3075" max="3075" width="6" style="1" customWidth="1"/>
    <col min="3076" max="3076" width="10.140625" style="1" customWidth="1"/>
    <col min="3077" max="3077" width="11.28515625" style="1" customWidth="1"/>
    <col min="3078" max="3078" width="14.42578125" style="1" customWidth="1"/>
    <col min="3079" max="3079" width="10.140625" style="1" bestFit="1" customWidth="1"/>
    <col min="3080" max="3080" width="12.140625" style="1" customWidth="1"/>
    <col min="3081" max="3328" width="9.140625" style="1"/>
    <col min="3329" max="3329" width="6.7109375" style="1" customWidth="1"/>
    <col min="3330" max="3330" width="49.5703125" style="1" customWidth="1"/>
    <col min="3331" max="3331" width="6" style="1" customWidth="1"/>
    <col min="3332" max="3332" width="10.140625" style="1" customWidth="1"/>
    <col min="3333" max="3333" width="11.28515625" style="1" customWidth="1"/>
    <col min="3334" max="3334" width="14.42578125" style="1" customWidth="1"/>
    <col min="3335" max="3335" width="10.140625" style="1" bestFit="1" customWidth="1"/>
    <col min="3336" max="3336" width="12.140625" style="1" customWidth="1"/>
    <col min="3337" max="3584" width="9.140625" style="1"/>
    <col min="3585" max="3585" width="6.7109375" style="1" customWidth="1"/>
    <col min="3586" max="3586" width="49.5703125" style="1" customWidth="1"/>
    <col min="3587" max="3587" width="6" style="1" customWidth="1"/>
    <col min="3588" max="3588" width="10.140625" style="1" customWidth="1"/>
    <col min="3589" max="3589" width="11.28515625" style="1" customWidth="1"/>
    <col min="3590" max="3590" width="14.42578125" style="1" customWidth="1"/>
    <col min="3591" max="3591" width="10.140625" style="1" bestFit="1" customWidth="1"/>
    <col min="3592" max="3592" width="12.140625" style="1" customWidth="1"/>
    <col min="3593" max="3840" width="9.140625" style="1"/>
    <col min="3841" max="3841" width="6.7109375" style="1" customWidth="1"/>
    <col min="3842" max="3842" width="49.5703125" style="1" customWidth="1"/>
    <col min="3843" max="3843" width="6" style="1" customWidth="1"/>
    <col min="3844" max="3844" width="10.140625" style="1" customWidth="1"/>
    <col min="3845" max="3845" width="11.28515625" style="1" customWidth="1"/>
    <col min="3846" max="3846" width="14.42578125" style="1" customWidth="1"/>
    <col min="3847" max="3847" width="10.140625" style="1" bestFit="1" customWidth="1"/>
    <col min="3848" max="3848" width="12.140625" style="1" customWidth="1"/>
    <col min="3849" max="4096" width="9.140625" style="1"/>
    <col min="4097" max="4097" width="6.7109375" style="1" customWidth="1"/>
    <col min="4098" max="4098" width="49.5703125" style="1" customWidth="1"/>
    <col min="4099" max="4099" width="6" style="1" customWidth="1"/>
    <col min="4100" max="4100" width="10.140625" style="1" customWidth="1"/>
    <col min="4101" max="4101" width="11.28515625" style="1" customWidth="1"/>
    <col min="4102" max="4102" width="14.42578125" style="1" customWidth="1"/>
    <col min="4103" max="4103" width="10.140625" style="1" bestFit="1" customWidth="1"/>
    <col min="4104" max="4104" width="12.140625" style="1" customWidth="1"/>
    <col min="4105" max="4352" width="9.140625" style="1"/>
    <col min="4353" max="4353" width="6.7109375" style="1" customWidth="1"/>
    <col min="4354" max="4354" width="49.5703125" style="1" customWidth="1"/>
    <col min="4355" max="4355" width="6" style="1" customWidth="1"/>
    <col min="4356" max="4356" width="10.140625" style="1" customWidth="1"/>
    <col min="4357" max="4357" width="11.28515625" style="1" customWidth="1"/>
    <col min="4358" max="4358" width="14.42578125" style="1" customWidth="1"/>
    <col min="4359" max="4359" width="10.140625" style="1" bestFit="1" customWidth="1"/>
    <col min="4360" max="4360" width="12.140625" style="1" customWidth="1"/>
    <col min="4361" max="4608" width="9.140625" style="1"/>
    <col min="4609" max="4609" width="6.7109375" style="1" customWidth="1"/>
    <col min="4610" max="4610" width="49.5703125" style="1" customWidth="1"/>
    <col min="4611" max="4611" width="6" style="1" customWidth="1"/>
    <col min="4612" max="4612" width="10.140625" style="1" customWidth="1"/>
    <col min="4613" max="4613" width="11.28515625" style="1" customWidth="1"/>
    <col min="4614" max="4614" width="14.42578125" style="1" customWidth="1"/>
    <col min="4615" max="4615" width="10.140625" style="1" bestFit="1" customWidth="1"/>
    <col min="4616" max="4616" width="12.140625" style="1" customWidth="1"/>
    <col min="4617" max="4864" width="9.140625" style="1"/>
    <col min="4865" max="4865" width="6.7109375" style="1" customWidth="1"/>
    <col min="4866" max="4866" width="49.5703125" style="1" customWidth="1"/>
    <col min="4867" max="4867" width="6" style="1" customWidth="1"/>
    <col min="4868" max="4868" width="10.140625" style="1" customWidth="1"/>
    <col min="4869" max="4869" width="11.28515625" style="1" customWidth="1"/>
    <col min="4870" max="4870" width="14.42578125" style="1" customWidth="1"/>
    <col min="4871" max="4871" width="10.140625" style="1" bestFit="1" customWidth="1"/>
    <col min="4872" max="4872" width="12.140625" style="1" customWidth="1"/>
    <col min="4873" max="5120" width="9.140625" style="1"/>
    <col min="5121" max="5121" width="6.7109375" style="1" customWidth="1"/>
    <col min="5122" max="5122" width="49.5703125" style="1" customWidth="1"/>
    <col min="5123" max="5123" width="6" style="1" customWidth="1"/>
    <col min="5124" max="5124" width="10.140625" style="1" customWidth="1"/>
    <col min="5125" max="5125" width="11.28515625" style="1" customWidth="1"/>
    <col min="5126" max="5126" width="14.42578125" style="1" customWidth="1"/>
    <col min="5127" max="5127" width="10.140625" style="1" bestFit="1" customWidth="1"/>
    <col min="5128" max="5128" width="12.140625" style="1" customWidth="1"/>
    <col min="5129" max="5376" width="9.140625" style="1"/>
    <col min="5377" max="5377" width="6.7109375" style="1" customWidth="1"/>
    <col min="5378" max="5378" width="49.5703125" style="1" customWidth="1"/>
    <col min="5379" max="5379" width="6" style="1" customWidth="1"/>
    <col min="5380" max="5380" width="10.140625" style="1" customWidth="1"/>
    <col min="5381" max="5381" width="11.28515625" style="1" customWidth="1"/>
    <col min="5382" max="5382" width="14.42578125" style="1" customWidth="1"/>
    <col min="5383" max="5383" width="10.140625" style="1" bestFit="1" customWidth="1"/>
    <col min="5384" max="5384" width="12.140625" style="1" customWidth="1"/>
    <col min="5385" max="5632" width="9.140625" style="1"/>
    <col min="5633" max="5633" width="6.7109375" style="1" customWidth="1"/>
    <col min="5634" max="5634" width="49.5703125" style="1" customWidth="1"/>
    <col min="5635" max="5635" width="6" style="1" customWidth="1"/>
    <col min="5636" max="5636" width="10.140625" style="1" customWidth="1"/>
    <col min="5637" max="5637" width="11.28515625" style="1" customWidth="1"/>
    <col min="5638" max="5638" width="14.42578125" style="1" customWidth="1"/>
    <col min="5639" max="5639" width="10.140625" style="1" bestFit="1" customWidth="1"/>
    <col min="5640" max="5640" width="12.140625" style="1" customWidth="1"/>
    <col min="5641" max="5888" width="9.140625" style="1"/>
    <col min="5889" max="5889" width="6.7109375" style="1" customWidth="1"/>
    <col min="5890" max="5890" width="49.5703125" style="1" customWidth="1"/>
    <col min="5891" max="5891" width="6" style="1" customWidth="1"/>
    <col min="5892" max="5892" width="10.140625" style="1" customWidth="1"/>
    <col min="5893" max="5893" width="11.28515625" style="1" customWidth="1"/>
    <col min="5894" max="5894" width="14.42578125" style="1" customWidth="1"/>
    <col min="5895" max="5895" width="10.140625" style="1" bestFit="1" customWidth="1"/>
    <col min="5896" max="5896" width="12.140625" style="1" customWidth="1"/>
    <col min="5897" max="6144" width="9.140625" style="1"/>
    <col min="6145" max="6145" width="6.7109375" style="1" customWidth="1"/>
    <col min="6146" max="6146" width="49.5703125" style="1" customWidth="1"/>
    <col min="6147" max="6147" width="6" style="1" customWidth="1"/>
    <col min="6148" max="6148" width="10.140625" style="1" customWidth="1"/>
    <col min="6149" max="6149" width="11.28515625" style="1" customWidth="1"/>
    <col min="6150" max="6150" width="14.42578125" style="1" customWidth="1"/>
    <col min="6151" max="6151" width="10.140625" style="1" bestFit="1" customWidth="1"/>
    <col min="6152" max="6152" width="12.140625" style="1" customWidth="1"/>
    <col min="6153" max="6400" width="9.140625" style="1"/>
    <col min="6401" max="6401" width="6.7109375" style="1" customWidth="1"/>
    <col min="6402" max="6402" width="49.5703125" style="1" customWidth="1"/>
    <col min="6403" max="6403" width="6" style="1" customWidth="1"/>
    <col min="6404" max="6404" width="10.140625" style="1" customWidth="1"/>
    <col min="6405" max="6405" width="11.28515625" style="1" customWidth="1"/>
    <col min="6406" max="6406" width="14.42578125" style="1" customWidth="1"/>
    <col min="6407" max="6407" width="10.140625" style="1" bestFit="1" customWidth="1"/>
    <col min="6408" max="6408" width="12.140625" style="1" customWidth="1"/>
    <col min="6409" max="6656" width="9.140625" style="1"/>
    <col min="6657" max="6657" width="6.7109375" style="1" customWidth="1"/>
    <col min="6658" max="6658" width="49.5703125" style="1" customWidth="1"/>
    <col min="6659" max="6659" width="6" style="1" customWidth="1"/>
    <col min="6660" max="6660" width="10.140625" style="1" customWidth="1"/>
    <col min="6661" max="6661" width="11.28515625" style="1" customWidth="1"/>
    <col min="6662" max="6662" width="14.42578125" style="1" customWidth="1"/>
    <col min="6663" max="6663" width="10.140625" style="1" bestFit="1" customWidth="1"/>
    <col min="6664" max="6664" width="12.140625" style="1" customWidth="1"/>
    <col min="6665" max="6912" width="9.140625" style="1"/>
    <col min="6913" max="6913" width="6.7109375" style="1" customWidth="1"/>
    <col min="6914" max="6914" width="49.5703125" style="1" customWidth="1"/>
    <col min="6915" max="6915" width="6" style="1" customWidth="1"/>
    <col min="6916" max="6916" width="10.140625" style="1" customWidth="1"/>
    <col min="6917" max="6917" width="11.28515625" style="1" customWidth="1"/>
    <col min="6918" max="6918" width="14.42578125" style="1" customWidth="1"/>
    <col min="6919" max="6919" width="10.140625" style="1" bestFit="1" customWidth="1"/>
    <col min="6920" max="6920" width="12.140625" style="1" customWidth="1"/>
    <col min="6921" max="7168" width="9.140625" style="1"/>
    <col min="7169" max="7169" width="6.7109375" style="1" customWidth="1"/>
    <col min="7170" max="7170" width="49.5703125" style="1" customWidth="1"/>
    <col min="7171" max="7171" width="6" style="1" customWidth="1"/>
    <col min="7172" max="7172" width="10.140625" style="1" customWidth="1"/>
    <col min="7173" max="7173" width="11.28515625" style="1" customWidth="1"/>
    <col min="7174" max="7174" width="14.42578125" style="1" customWidth="1"/>
    <col min="7175" max="7175" width="10.140625" style="1" bestFit="1" customWidth="1"/>
    <col min="7176" max="7176" width="12.140625" style="1" customWidth="1"/>
    <col min="7177" max="7424" width="9.140625" style="1"/>
    <col min="7425" max="7425" width="6.7109375" style="1" customWidth="1"/>
    <col min="7426" max="7426" width="49.5703125" style="1" customWidth="1"/>
    <col min="7427" max="7427" width="6" style="1" customWidth="1"/>
    <col min="7428" max="7428" width="10.140625" style="1" customWidth="1"/>
    <col min="7429" max="7429" width="11.28515625" style="1" customWidth="1"/>
    <col min="7430" max="7430" width="14.42578125" style="1" customWidth="1"/>
    <col min="7431" max="7431" width="10.140625" style="1" bestFit="1" customWidth="1"/>
    <col min="7432" max="7432" width="12.140625" style="1" customWidth="1"/>
    <col min="7433" max="7680" width="9.140625" style="1"/>
    <col min="7681" max="7681" width="6.7109375" style="1" customWidth="1"/>
    <col min="7682" max="7682" width="49.5703125" style="1" customWidth="1"/>
    <col min="7683" max="7683" width="6" style="1" customWidth="1"/>
    <col min="7684" max="7684" width="10.140625" style="1" customWidth="1"/>
    <col min="7685" max="7685" width="11.28515625" style="1" customWidth="1"/>
    <col min="7686" max="7686" width="14.42578125" style="1" customWidth="1"/>
    <col min="7687" max="7687" width="10.140625" style="1" bestFit="1" customWidth="1"/>
    <col min="7688" max="7688" width="12.140625" style="1" customWidth="1"/>
    <col min="7689" max="7936" width="9.140625" style="1"/>
    <col min="7937" max="7937" width="6.7109375" style="1" customWidth="1"/>
    <col min="7938" max="7938" width="49.5703125" style="1" customWidth="1"/>
    <col min="7939" max="7939" width="6" style="1" customWidth="1"/>
    <col min="7940" max="7940" width="10.140625" style="1" customWidth="1"/>
    <col min="7941" max="7941" width="11.28515625" style="1" customWidth="1"/>
    <col min="7942" max="7942" width="14.42578125" style="1" customWidth="1"/>
    <col min="7943" max="7943" width="10.140625" style="1" bestFit="1" customWidth="1"/>
    <col min="7944" max="7944" width="12.140625" style="1" customWidth="1"/>
    <col min="7945" max="8192" width="9.140625" style="1"/>
    <col min="8193" max="8193" width="6.7109375" style="1" customWidth="1"/>
    <col min="8194" max="8194" width="49.5703125" style="1" customWidth="1"/>
    <col min="8195" max="8195" width="6" style="1" customWidth="1"/>
    <col min="8196" max="8196" width="10.140625" style="1" customWidth="1"/>
    <col min="8197" max="8197" width="11.28515625" style="1" customWidth="1"/>
    <col min="8198" max="8198" width="14.42578125" style="1" customWidth="1"/>
    <col min="8199" max="8199" width="10.140625" style="1" bestFit="1" customWidth="1"/>
    <col min="8200" max="8200" width="12.140625" style="1" customWidth="1"/>
    <col min="8201" max="8448" width="9.140625" style="1"/>
    <col min="8449" max="8449" width="6.7109375" style="1" customWidth="1"/>
    <col min="8450" max="8450" width="49.5703125" style="1" customWidth="1"/>
    <col min="8451" max="8451" width="6" style="1" customWidth="1"/>
    <col min="8452" max="8452" width="10.140625" style="1" customWidth="1"/>
    <col min="8453" max="8453" width="11.28515625" style="1" customWidth="1"/>
    <col min="8454" max="8454" width="14.42578125" style="1" customWidth="1"/>
    <col min="8455" max="8455" width="10.140625" style="1" bestFit="1" customWidth="1"/>
    <col min="8456" max="8456" width="12.140625" style="1" customWidth="1"/>
    <col min="8457" max="8704" width="9.140625" style="1"/>
    <col min="8705" max="8705" width="6.7109375" style="1" customWidth="1"/>
    <col min="8706" max="8706" width="49.5703125" style="1" customWidth="1"/>
    <col min="8707" max="8707" width="6" style="1" customWidth="1"/>
    <col min="8708" max="8708" width="10.140625" style="1" customWidth="1"/>
    <col min="8709" max="8709" width="11.28515625" style="1" customWidth="1"/>
    <col min="8710" max="8710" width="14.42578125" style="1" customWidth="1"/>
    <col min="8711" max="8711" width="10.140625" style="1" bestFit="1" customWidth="1"/>
    <col min="8712" max="8712" width="12.140625" style="1" customWidth="1"/>
    <col min="8713" max="8960" width="9.140625" style="1"/>
    <col min="8961" max="8961" width="6.7109375" style="1" customWidth="1"/>
    <col min="8962" max="8962" width="49.5703125" style="1" customWidth="1"/>
    <col min="8963" max="8963" width="6" style="1" customWidth="1"/>
    <col min="8964" max="8964" width="10.140625" style="1" customWidth="1"/>
    <col min="8965" max="8965" width="11.28515625" style="1" customWidth="1"/>
    <col min="8966" max="8966" width="14.42578125" style="1" customWidth="1"/>
    <col min="8967" max="8967" width="10.140625" style="1" bestFit="1" customWidth="1"/>
    <col min="8968" max="8968" width="12.140625" style="1" customWidth="1"/>
    <col min="8969" max="9216" width="9.140625" style="1"/>
    <col min="9217" max="9217" width="6.7109375" style="1" customWidth="1"/>
    <col min="9218" max="9218" width="49.5703125" style="1" customWidth="1"/>
    <col min="9219" max="9219" width="6" style="1" customWidth="1"/>
    <col min="9220" max="9220" width="10.140625" style="1" customWidth="1"/>
    <col min="9221" max="9221" width="11.28515625" style="1" customWidth="1"/>
    <col min="9222" max="9222" width="14.42578125" style="1" customWidth="1"/>
    <col min="9223" max="9223" width="10.140625" style="1" bestFit="1" customWidth="1"/>
    <col min="9224" max="9224" width="12.140625" style="1" customWidth="1"/>
    <col min="9225" max="9472" width="9.140625" style="1"/>
    <col min="9473" max="9473" width="6.7109375" style="1" customWidth="1"/>
    <col min="9474" max="9474" width="49.5703125" style="1" customWidth="1"/>
    <col min="9475" max="9475" width="6" style="1" customWidth="1"/>
    <col min="9476" max="9476" width="10.140625" style="1" customWidth="1"/>
    <col min="9477" max="9477" width="11.28515625" style="1" customWidth="1"/>
    <col min="9478" max="9478" width="14.42578125" style="1" customWidth="1"/>
    <col min="9479" max="9479" width="10.140625" style="1" bestFit="1" customWidth="1"/>
    <col min="9480" max="9480" width="12.140625" style="1" customWidth="1"/>
    <col min="9481" max="9728" width="9.140625" style="1"/>
    <col min="9729" max="9729" width="6.7109375" style="1" customWidth="1"/>
    <col min="9730" max="9730" width="49.5703125" style="1" customWidth="1"/>
    <col min="9731" max="9731" width="6" style="1" customWidth="1"/>
    <col min="9732" max="9732" width="10.140625" style="1" customWidth="1"/>
    <col min="9733" max="9733" width="11.28515625" style="1" customWidth="1"/>
    <col min="9734" max="9734" width="14.42578125" style="1" customWidth="1"/>
    <col min="9735" max="9735" width="10.140625" style="1" bestFit="1" customWidth="1"/>
    <col min="9736" max="9736" width="12.140625" style="1" customWidth="1"/>
    <col min="9737" max="9984" width="9.140625" style="1"/>
    <col min="9985" max="9985" width="6.7109375" style="1" customWidth="1"/>
    <col min="9986" max="9986" width="49.5703125" style="1" customWidth="1"/>
    <col min="9987" max="9987" width="6" style="1" customWidth="1"/>
    <col min="9988" max="9988" width="10.140625" style="1" customWidth="1"/>
    <col min="9989" max="9989" width="11.28515625" style="1" customWidth="1"/>
    <col min="9990" max="9990" width="14.42578125" style="1" customWidth="1"/>
    <col min="9991" max="9991" width="10.140625" style="1" bestFit="1" customWidth="1"/>
    <col min="9992" max="9992" width="12.140625" style="1" customWidth="1"/>
    <col min="9993" max="10240" width="9.140625" style="1"/>
    <col min="10241" max="10241" width="6.7109375" style="1" customWidth="1"/>
    <col min="10242" max="10242" width="49.5703125" style="1" customWidth="1"/>
    <col min="10243" max="10243" width="6" style="1" customWidth="1"/>
    <col min="10244" max="10244" width="10.140625" style="1" customWidth="1"/>
    <col min="10245" max="10245" width="11.28515625" style="1" customWidth="1"/>
    <col min="10246" max="10246" width="14.42578125" style="1" customWidth="1"/>
    <col min="10247" max="10247" width="10.140625" style="1" bestFit="1" customWidth="1"/>
    <col min="10248" max="10248" width="12.140625" style="1" customWidth="1"/>
    <col min="10249" max="10496" width="9.140625" style="1"/>
    <col min="10497" max="10497" width="6.7109375" style="1" customWidth="1"/>
    <col min="10498" max="10498" width="49.5703125" style="1" customWidth="1"/>
    <col min="10499" max="10499" width="6" style="1" customWidth="1"/>
    <col min="10500" max="10500" width="10.140625" style="1" customWidth="1"/>
    <col min="10501" max="10501" width="11.28515625" style="1" customWidth="1"/>
    <col min="10502" max="10502" width="14.42578125" style="1" customWidth="1"/>
    <col min="10503" max="10503" width="10.140625" style="1" bestFit="1" customWidth="1"/>
    <col min="10504" max="10504" width="12.140625" style="1" customWidth="1"/>
    <col min="10505" max="10752" width="9.140625" style="1"/>
    <col min="10753" max="10753" width="6.7109375" style="1" customWidth="1"/>
    <col min="10754" max="10754" width="49.5703125" style="1" customWidth="1"/>
    <col min="10755" max="10755" width="6" style="1" customWidth="1"/>
    <col min="10756" max="10756" width="10.140625" style="1" customWidth="1"/>
    <col min="10757" max="10757" width="11.28515625" style="1" customWidth="1"/>
    <col min="10758" max="10758" width="14.42578125" style="1" customWidth="1"/>
    <col min="10759" max="10759" width="10.140625" style="1" bestFit="1" customWidth="1"/>
    <col min="10760" max="10760" width="12.140625" style="1" customWidth="1"/>
    <col min="10761" max="11008" width="9.140625" style="1"/>
    <col min="11009" max="11009" width="6.7109375" style="1" customWidth="1"/>
    <col min="11010" max="11010" width="49.5703125" style="1" customWidth="1"/>
    <col min="11011" max="11011" width="6" style="1" customWidth="1"/>
    <col min="11012" max="11012" width="10.140625" style="1" customWidth="1"/>
    <col min="11013" max="11013" width="11.28515625" style="1" customWidth="1"/>
    <col min="11014" max="11014" width="14.42578125" style="1" customWidth="1"/>
    <col min="11015" max="11015" width="10.140625" style="1" bestFit="1" customWidth="1"/>
    <col min="11016" max="11016" width="12.140625" style="1" customWidth="1"/>
    <col min="11017" max="11264" width="9.140625" style="1"/>
    <col min="11265" max="11265" width="6.7109375" style="1" customWidth="1"/>
    <col min="11266" max="11266" width="49.5703125" style="1" customWidth="1"/>
    <col min="11267" max="11267" width="6" style="1" customWidth="1"/>
    <col min="11268" max="11268" width="10.140625" style="1" customWidth="1"/>
    <col min="11269" max="11269" width="11.28515625" style="1" customWidth="1"/>
    <col min="11270" max="11270" width="14.42578125" style="1" customWidth="1"/>
    <col min="11271" max="11271" width="10.140625" style="1" bestFit="1" customWidth="1"/>
    <col min="11272" max="11272" width="12.140625" style="1" customWidth="1"/>
    <col min="11273" max="11520" width="9.140625" style="1"/>
    <col min="11521" max="11521" width="6.7109375" style="1" customWidth="1"/>
    <col min="11522" max="11522" width="49.5703125" style="1" customWidth="1"/>
    <col min="11523" max="11523" width="6" style="1" customWidth="1"/>
    <col min="11524" max="11524" width="10.140625" style="1" customWidth="1"/>
    <col min="11525" max="11525" width="11.28515625" style="1" customWidth="1"/>
    <col min="11526" max="11526" width="14.42578125" style="1" customWidth="1"/>
    <col min="11527" max="11527" width="10.140625" style="1" bestFit="1" customWidth="1"/>
    <col min="11528" max="11528" width="12.140625" style="1" customWidth="1"/>
    <col min="11529" max="11776" width="9.140625" style="1"/>
    <col min="11777" max="11777" width="6.7109375" style="1" customWidth="1"/>
    <col min="11778" max="11778" width="49.5703125" style="1" customWidth="1"/>
    <col min="11779" max="11779" width="6" style="1" customWidth="1"/>
    <col min="11780" max="11780" width="10.140625" style="1" customWidth="1"/>
    <col min="11781" max="11781" width="11.28515625" style="1" customWidth="1"/>
    <col min="11782" max="11782" width="14.42578125" style="1" customWidth="1"/>
    <col min="11783" max="11783" width="10.140625" style="1" bestFit="1" customWidth="1"/>
    <col min="11784" max="11784" width="12.140625" style="1" customWidth="1"/>
    <col min="11785" max="12032" width="9.140625" style="1"/>
    <col min="12033" max="12033" width="6.7109375" style="1" customWidth="1"/>
    <col min="12034" max="12034" width="49.5703125" style="1" customWidth="1"/>
    <col min="12035" max="12035" width="6" style="1" customWidth="1"/>
    <col min="12036" max="12036" width="10.140625" style="1" customWidth="1"/>
    <col min="12037" max="12037" width="11.28515625" style="1" customWidth="1"/>
    <col min="12038" max="12038" width="14.42578125" style="1" customWidth="1"/>
    <col min="12039" max="12039" width="10.140625" style="1" bestFit="1" customWidth="1"/>
    <col min="12040" max="12040" width="12.140625" style="1" customWidth="1"/>
    <col min="12041" max="12288" width="9.140625" style="1"/>
    <col min="12289" max="12289" width="6.7109375" style="1" customWidth="1"/>
    <col min="12290" max="12290" width="49.5703125" style="1" customWidth="1"/>
    <col min="12291" max="12291" width="6" style="1" customWidth="1"/>
    <col min="12292" max="12292" width="10.140625" style="1" customWidth="1"/>
    <col min="12293" max="12293" width="11.28515625" style="1" customWidth="1"/>
    <col min="12294" max="12294" width="14.42578125" style="1" customWidth="1"/>
    <col min="12295" max="12295" width="10.140625" style="1" bestFit="1" customWidth="1"/>
    <col min="12296" max="12296" width="12.140625" style="1" customWidth="1"/>
    <col min="12297" max="12544" width="9.140625" style="1"/>
    <col min="12545" max="12545" width="6.7109375" style="1" customWidth="1"/>
    <col min="12546" max="12546" width="49.5703125" style="1" customWidth="1"/>
    <col min="12547" max="12547" width="6" style="1" customWidth="1"/>
    <col min="12548" max="12548" width="10.140625" style="1" customWidth="1"/>
    <col min="12549" max="12549" width="11.28515625" style="1" customWidth="1"/>
    <col min="12550" max="12550" width="14.42578125" style="1" customWidth="1"/>
    <col min="12551" max="12551" width="10.140625" style="1" bestFit="1" customWidth="1"/>
    <col min="12552" max="12552" width="12.140625" style="1" customWidth="1"/>
    <col min="12553" max="12800" width="9.140625" style="1"/>
    <col min="12801" max="12801" width="6.7109375" style="1" customWidth="1"/>
    <col min="12802" max="12802" width="49.5703125" style="1" customWidth="1"/>
    <col min="12803" max="12803" width="6" style="1" customWidth="1"/>
    <col min="12804" max="12804" width="10.140625" style="1" customWidth="1"/>
    <col min="12805" max="12805" width="11.28515625" style="1" customWidth="1"/>
    <col min="12806" max="12806" width="14.42578125" style="1" customWidth="1"/>
    <col min="12807" max="12807" width="10.140625" style="1" bestFit="1" customWidth="1"/>
    <col min="12808" max="12808" width="12.140625" style="1" customWidth="1"/>
    <col min="12809" max="13056" width="9.140625" style="1"/>
    <col min="13057" max="13057" width="6.7109375" style="1" customWidth="1"/>
    <col min="13058" max="13058" width="49.5703125" style="1" customWidth="1"/>
    <col min="13059" max="13059" width="6" style="1" customWidth="1"/>
    <col min="13060" max="13060" width="10.140625" style="1" customWidth="1"/>
    <col min="13061" max="13061" width="11.28515625" style="1" customWidth="1"/>
    <col min="13062" max="13062" width="14.42578125" style="1" customWidth="1"/>
    <col min="13063" max="13063" width="10.140625" style="1" bestFit="1" customWidth="1"/>
    <col min="13064" max="13064" width="12.140625" style="1" customWidth="1"/>
    <col min="13065" max="13312" width="9.140625" style="1"/>
    <col min="13313" max="13313" width="6.7109375" style="1" customWidth="1"/>
    <col min="13314" max="13314" width="49.5703125" style="1" customWidth="1"/>
    <col min="13315" max="13315" width="6" style="1" customWidth="1"/>
    <col min="13316" max="13316" width="10.140625" style="1" customWidth="1"/>
    <col min="13317" max="13317" width="11.28515625" style="1" customWidth="1"/>
    <col min="13318" max="13318" width="14.42578125" style="1" customWidth="1"/>
    <col min="13319" max="13319" width="10.140625" style="1" bestFit="1" customWidth="1"/>
    <col min="13320" max="13320" width="12.140625" style="1" customWidth="1"/>
    <col min="13321" max="13568" width="9.140625" style="1"/>
    <col min="13569" max="13569" width="6.7109375" style="1" customWidth="1"/>
    <col min="13570" max="13570" width="49.5703125" style="1" customWidth="1"/>
    <col min="13571" max="13571" width="6" style="1" customWidth="1"/>
    <col min="13572" max="13572" width="10.140625" style="1" customWidth="1"/>
    <col min="13573" max="13573" width="11.28515625" style="1" customWidth="1"/>
    <col min="13574" max="13574" width="14.42578125" style="1" customWidth="1"/>
    <col min="13575" max="13575" width="10.140625" style="1" bestFit="1" customWidth="1"/>
    <col min="13576" max="13576" width="12.140625" style="1" customWidth="1"/>
    <col min="13577" max="13824" width="9.140625" style="1"/>
    <col min="13825" max="13825" width="6.7109375" style="1" customWidth="1"/>
    <col min="13826" max="13826" width="49.5703125" style="1" customWidth="1"/>
    <col min="13827" max="13827" width="6" style="1" customWidth="1"/>
    <col min="13828" max="13828" width="10.140625" style="1" customWidth="1"/>
    <col min="13829" max="13829" width="11.28515625" style="1" customWidth="1"/>
    <col min="13830" max="13830" width="14.42578125" style="1" customWidth="1"/>
    <col min="13831" max="13831" width="10.140625" style="1" bestFit="1" customWidth="1"/>
    <col min="13832" max="13832" width="12.140625" style="1" customWidth="1"/>
    <col min="13833" max="14080" width="9.140625" style="1"/>
    <col min="14081" max="14081" width="6.7109375" style="1" customWidth="1"/>
    <col min="14082" max="14082" width="49.5703125" style="1" customWidth="1"/>
    <col min="14083" max="14083" width="6" style="1" customWidth="1"/>
    <col min="14084" max="14084" width="10.140625" style="1" customWidth="1"/>
    <col min="14085" max="14085" width="11.28515625" style="1" customWidth="1"/>
    <col min="14086" max="14086" width="14.42578125" style="1" customWidth="1"/>
    <col min="14087" max="14087" width="10.140625" style="1" bestFit="1" customWidth="1"/>
    <col min="14088" max="14088" width="12.140625" style="1" customWidth="1"/>
    <col min="14089" max="14336" width="9.140625" style="1"/>
    <col min="14337" max="14337" width="6.7109375" style="1" customWidth="1"/>
    <col min="14338" max="14338" width="49.5703125" style="1" customWidth="1"/>
    <col min="14339" max="14339" width="6" style="1" customWidth="1"/>
    <col min="14340" max="14340" width="10.140625" style="1" customWidth="1"/>
    <col min="14341" max="14341" width="11.28515625" style="1" customWidth="1"/>
    <col min="14342" max="14342" width="14.42578125" style="1" customWidth="1"/>
    <col min="14343" max="14343" width="10.140625" style="1" bestFit="1" customWidth="1"/>
    <col min="14344" max="14344" width="12.140625" style="1" customWidth="1"/>
    <col min="14345" max="14592" width="9.140625" style="1"/>
    <col min="14593" max="14593" width="6.7109375" style="1" customWidth="1"/>
    <col min="14594" max="14594" width="49.5703125" style="1" customWidth="1"/>
    <col min="14595" max="14595" width="6" style="1" customWidth="1"/>
    <col min="14596" max="14596" width="10.140625" style="1" customWidth="1"/>
    <col min="14597" max="14597" width="11.28515625" style="1" customWidth="1"/>
    <col min="14598" max="14598" width="14.42578125" style="1" customWidth="1"/>
    <col min="14599" max="14599" width="10.140625" style="1" bestFit="1" customWidth="1"/>
    <col min="14600" max="14600" width="12.140625" style="1" customWidth="1"/>
    <col min="14601" max="14848" width="9.140625" style="1"/>
    <col min="14849" max="14849" width="6.7109375" style="1" customWidth="1"/>
    <col min="14850" max="14850" width="49.5703125" style="1" customWidth="1"/>
    <col min="14851" max="14851" width="6" style="1" customWidth="1"/>
    <col min="14852" max="14852" width="10.140625" style="1" customWidth="1"/>
    <col min="14853" max="14853" width="11.28515625" style="1" customWidth="1"/>
    <col min="14854" max="14854" width="14.42578125" style="1" customWidth="1"/>
    <col min="14855" max="14855" width="10.140625" style="1" bestFit="1" customWidth="1"/>
    <col min="14856" max="14856" width="12.140625" style="1" customWidth="1"/>
    <col min="14857" max="15104" width="9.140625" style="1"/>
    <col min="15105" max="15105" width="6.7109375" style="1" customWidth="1"/>
    <col min="15106" max="15106" width="49.5703125" style="1" customWidth="1"/>
    <col min="15107" max="15107" width="6" style="1" customWidth="1"/>
    <col min="15108" max="15108" width="10.140625" style="1" customWidth="1"/>
    <col min="15109" max="15109" width="11.28515625" style="1" customWidth="1"/>
    <col min="15110" max="15110" width="14.42578125" style="1" customWidth="1"/>
    <col min="15111" max="15111" width="10.140625" style="1" bestFit="1" customWidth="1"/>
    <col min="15112" max="15112" width="12.140625" style="1" customWidth="1"/>
    <col min="15113" max="15360" width="9.140625" style="1"/>
    <col min="15361" max="15361" width="6.7109375" style="1" customWidth="1"/>
    <col min="15362" max="15362" width="49.5703125" style="1" customWidth="1"/>
    <col min="15363" max="15363" width="6" style="1" customWidth="1"/>
    <col min="15364" max="15364" width="10.140625" style="1" customWidth="1"/>
    <col min="15365" max="15365" width="11.28515625" style="1" customWidth="1"/>
    <col min="15366" max="15366" width="14.42578125" style="1" customWidth="1"/>
    <col min="15367" max="15367" width="10.140625" style="1" bestFit="1" customWidth="1"/>
    <col min="15368" max="15368" width="12.140625" style="1" customWidth="1"/>
    <col min="15369" max="15616" width="9.140625" style="1"/>
    <col min="15617" max="15617" width="6.7109375" style="1" customWidth="1"/>
    <col min="15618" max="15618" width="49.5703125" style="1" customWidth="1"/>
    <col min="15619" max="15619" width="6" style="1" customWidth="1"/>
    <col min="15620" max="15620" width="10.140625" style="1" customWidth="1"/>
    <col min="15621" max="15621" width="11.28515625" style="1" customWidth="1"/>
    <col min="15622" max="15622" width="14.42578125" style="1" customWidth="1"/>
    <col min="15623" max="15623" width="10.140625" style="1" bestFit="1" customWidth="1"/>
    <col min="15624" max="15624" width="12.140625" style="1" customWidth="1"/>
    <col min="15625" max="15872" width="9.140625" style="1"/>
    <col min="15873" max="15873" width="6.7109375" style="1" customWidth="1"/>
    <col min="15874" max="15874" width="49.5703125" style="1" customWidth="1"/>
    <col min="15875" max="15875" width="6" style="1" customWidth="1"/>
    <col min="15876" max="15876" width="10.140625" style="1" customWidth="1"/>
    <col min="15877" max="15877" width="11.28515625" style="1" customWidth="1"/>
    <col min="15878" max="15878" width="14.42578125" style="1" customWidth="1"/>
    <col min="15879" max="15879" width="10.140625" style="1" bestFit="1" customWidth="1"/>
    <col min="15880" max="15880" width="12.140625" style="1" customWidth="1"/>
    <col min="15881" max="16128" width="9.140625" style="1"/>
    <col min="16129" max="16129" width="6.7109375" style="1" customWidth="1"/>
    <col min="16130" max="16130" width="49.5703125" style="1" customWidth="1"/>
    <col min="16131" max="16131" width="6" style="1" customWidth="1"/>
    <col min="16132" max="16132" width="10.140625" style="1" customWidth="1"/>
    <col min="16133" max="16133" width="11.28515625" style="1" customWidth="1"/>
    <col min="16134" max="16134" width="14.42578125" style="1" customWidth="1"/>
    <col min="16135" max="16135" width="10.140625" style="1" bestFit="1" customWidth="1"/>
    <col min="16136" max="16136" width="12.140625" style="1" customWidth="1"/>
    <col min="16137" max="16384" width="9.140625" style="1"/>
  </cols>
  <sheetData>
    <row r="1" spans="1:6" ht="15">
      <c r="A1" s="25"/>
      <c r="B1" s="58" t="s">
        <v>253</v>
      </c>
      <c r="C1" s="26"/>
      <c r="D1" s="27"/>
      <c r="E1" s="27"/>
      <c r="F1" s="27"/>
    </row>
    <row r="2" spans="1:6" ht="15">
      <c r="A2" s="17"/>
      <c r="B2" s="58"/>
      <c r="C2" s="17"/>
      <c r="D2" s="19"/>
      <c r="E2" s="19"/>
      <c r="F2" s="19"/>
    </row>
    <row r="3" spans="1:6" ht="15">
      <c r="A3" s="25"/>
      <c r="B3" s="58"/>
      <c r="C3" s="30"/>
      <c r="D3" s="31"/>
      <c r="E3" s="27"/>
      <c r="F3" s="27"/>
    </row>
    <row r="4" spans="1:6">
      <c r="A4" s="29" t="s">
        <v>6</v>
      </c>
      <c r="B4" s="36" t="s">
        <v>248</v>
      </c>
      <c r="C4" s="30"/>
      <c r="D4" s="31"/>
      <c r="E4" s="31"/>
      <c r="F4" s="31">
        <f>'Punitovci-NK Slavonija'!F119</f>
        <v>0</v>
      </c>
    </row>
    <row r="5" spans="1:6">
      <c r="A5" s="29" t="s">
        <v>20</v>
      </c>
      <c r="B5" s="35" t="s">
        <v>247</v>
      </c>
      <c r="C5" s="30"/>
      <c r="D5" s="31"/>
      <c r="E5" s="31"/>
      <c r="F5" s="31">
        <f>'Petrijevci-društveni dom'!F196</f>
        <v>0</v>
      </c>
    </row>
    <row r="6" spans="1:6">
      <c r="A6" s="29"/>
      <c r="B6" s="36"/>
      <c r="C6" s="30"/>
      <c r="D6" s="31"/>
      <c r="E6" s="31"/>
      <c r="F6" s="31"/>
    </row>
    <row r="7" spans="1:6">
      <c r="A7" s="39"/>
      <c r="B7" s="62" t="s">
        <v>58</v>
      </c>
      <c r="C7" s="39"/>
      <c r="D7" s="40"/>
      <c r="E7" s="40"/>
      <c r="F7" s="40">
        <f>F5+F4</f>
        <v>0</v>
      </c>
    </row>
    <row r="8" spans="1:6">
      <c r="A8" s="25"/>
      <c r="B8" s="69" t="s">
        <v>68</v>
      </c>
      <c r="C8" s="26"/>
      <c r="D8" s="27"/>
      <c r="E8" s="27"/>
      <c r="F8" s="27">
        <f>F7*0.25</f>
        <v>0</v>
      </c>
    </row>
    <row r="9" spans="1:6">
      <c r="A9" s="25"/>
      <c r="B9" s="53" t="s">
        <v>69</v>
      </c>
      <c r="C9" s="26"/>
      <c r="D9" s="27"/>
      <c r="E9" s="27"/>
      <c r="F9" s="27">
        <f>F8+F7</f>
        <v>0</v>
      </c>
    </row>
    <row r="10" spans="1:6">
      <c r="A10" s="25"/>
      <c r="B10" s="36"/>
      <c r="C10" s="30"/>
      <c r="D10" s="31"/>
      <c r="E10" s="31"/>
      <c r="F10" s="31"/>
    </row>
    <row r="11" spans="1:6">
      <c r="A11" s="29"/>
      <c r="B11" s="35"/>
      <c r="C11" s="30"/>
      <c r="D11" s="31"/>
      <c r="E11" s="31"/>
      <c r="F11" s="31"/>
    </row>
    <row r="12" spans="1:6">
      <c r="A12" s="29"/>
      <c r="B12" s="36"/>
      <c r="C12" s="30"/>
      <c r="D12" s="31"/>
      <c r="E12" s="31"/>
      <c r="F12" s="31"/>
    </row>
    <row r="13" spans="1:6" ht="15">
      <c r="A13" s="29"/>
      <c r="B13" s="58"/>
      <c r="C13" s="30"/>
      <c r="D13" s="31"/>
      <c r="E13" s="31"/>
      <c r="F13" s="31"/>
    </row>
    <row r="14" spans="1:6">
      <c r="A14" s="29"/>
      <c r="B14" s="53"/>
      <c r="C14" s="30"/>
      <c r="D14" s="31"/>
      <c r="E14" s="27"/>
      <c r="F14" s="27"/>
    </row>
    <row r="15" spans="1:6">
      <c r="A15" s="25"/>
      <c r="B15" s="35"/>
      <c r="C15" s="30"/>
      <c r="D15" s="31"/>
      <c r="E15" s="31"/>
      <c r="F15" s="31"/>
    </row>
    <row r="16" spans="1:6">
      <c r="A16" s="25"/>
      <c r="B16" s="35"/>
      <c r="C16" s="30"/>
      <c r="D16" s="31"/>
      <c r="E16" s="31"/>
      <c r="F16" s="31"/>
    </row>
    <row r="17" spans="1:6">
      <c r="A17" s="30"/>
      <c r="B17" s="35"/>
      <c r="C17" s="30"/>
      <c r="D17" s="31"/>
      <c r="E17" s="31"/>
      <c r="F17" s="31"/>
    </row>
    <row r="18" spans="1:6">
      <c r="A18" s="30"/>
      <c r="B18" s="35"/>
      <c r="C18" s="30"/>
      <c r="D18" s="31"/>
      <c r="E18" s="31"/>
      <c r="F18" s="31"/>
    </row>
    <row r="19" spans="1:6">
      <c r="A19" s="30"/>
      <c r="C19" s="30"/>
      <c r="D19" s="31"/>
      <c r="E19" s="27"/>
      <c r="F19" s="27"/>
    </row>
    <row r="20" spans="1:6">
      <c r="A20" s="30"/>
      <c r="C20" s="30"/>
      <c r="D20" s="31"/>
      <c r="E20" s="31"/>
      <c r="F20" s="31"/>
    </row>
  </sheetData>
  <pageMargins left="0.94488188976377963" right="0.39370078740157483" top="0.39370078740157483" bottom="0.59055118110236227" header="0.51181102362204722" footer="0.51181102362204722"/>
  <pageSetup paperSize="9" scale="78" firstPageNumber="83" orientation="portrait" r:id="rId1"/>
  <headerFooter alignWithMargins="0"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Punitovci-NK Slavonija</vt:lpstr>
      <vt:lpstr>Petrijevci-društveni dom</vt:lpstr>
      <vt:lpstr>Rekapitulacija</vt:lpstr>
      <vt:lpstr>'Petrijevci-društveni dom'!Ispis_naslova</vt:lpstr>
      <vt:lpstr>'Punitovci-NK Slavonija'!OLE_LINK1</vt:lpstr>
      <vt:lpstr>'Punitovci-NK Slavonija'!Podrucje_ispisa</vt:lpstr>
      <vt:lpstr>Rekapitulacija!Podrucje_ispisa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Jasna</cp:lastModifiedBy>
  <cp:lastPrinted>2021-12-07T12:36:08Z</cp:lastPrinted>
  <dcterms:created xsi:type="dcterms:W3CDTF">2020-01-22T12:44:55Z</dcterms:created>
  <dcterms:modified xsi:type="dcterms:W3CDTF">2021-12-09T09:21:34Z</dcterms:modified>
</cp:coreProperties>
</file>