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lavilink\korisnici\punitovci\racunovodstvo\"/>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F330" i="9"/>
  <c r="H329" i="9"/>
  <c r="G329" i="9"/>
  <c r="F329" i="9"/>
  <c r="E329" i="9"/>
  <c r="B329" i="9" s="1"/>
  <c r="H328" i="9"/>
  <c r="E328" i="9" s="1"/>
  <c r="G328" i="9"/>
  <c r="F328" i="9"/>
  <c r="H327" i="9"/>
  <c r="G327" i="9"/>
  <c r="E327" i="9" s="1"/>
  <c r="B327" i="9" s="1"/>
  <c r="F327" i="9"/>
  <c r="H326" i="9"/>
  <c r="G326" i="9"/>
  <c r="F326" i="9"/>
  <c r="H325" i="9"/>
  <c r="G325" i="9"/>
  <c r="F325" i="9"/>
  <c r="E325" i="9"/>
  <c r="B325" i="9" s="1"/>
  <c r="H324" i="9"/>
  <c r="G324" i="9"/>
  <c r="F324" i="9"/>
  <c r="E324" i="9"/>
  <c r="H323" i="9"/>
  <c r="G323" i="9"/>
  <c r="E323" i="9" s="1"/>
  <c r="B323" i="9" s="1"/>
  <c r="F323" i="9"/>
  <c r="H322" i="9"/>
  <c r="G322" i="9"/>
  <c r="E322" i="9" s="1"/>
  <c r="B322" i="9" s="1"/>
  <c r="F322" i="9"/>
  <c r="H321" i="9"/>
  <c r="G321" i="9"/>
  <c r="F321" i="9"/>
  <c r="E321" i="9"/>
  <c r="B321" i="9" s="1"/>
  <c r="H320" i="9"/>
  <c r="G320" i="9"/>
  <c r="F320" i="9"/>
  <c r="E320" i="9"/>
  <c r="B320" i="9" s="1"/>
  <c r="H319" i="9"/>
  <c r="G319" i="9"/>
  <c r="E319" i="9" s="1"/>
  <c r="B319" i="9" s="1"/>
  <c r="F319" i="9"/>
  <c r="H318" i="9"/>
  <c r="G318" i="9"/>
  <c r="F318" i="9"/>
  <c r="H317" i="9"/>
  <c r="G317" i="9"/>
  <c r="F317" i="9"/>
  <c r="E317" i="9"/>
  <c r="B317" i="9" s="1"/>
  <c r="F316" i="9"/>
  <c r="F315" i="9"/>
  <c r="F314" i="9"/>
  <c r="H313" i="9"/>
  <c r="G313" i="9"/>
  <c r="F313" i="9"/>
  <c r="E313" i="9"/>
  <c r="B313" i="9" s="1"/>
  <c r="H312" i="9"/>
  <c r="G312" i="9"/>
  <c r="E312" i="9" s="1"/>
  <c r="F312" i="9"/>
  <c r="H311" i="9"/>
  <c r="G311" i="9"/>
  <c r="E311" i="9" s="1"/>
  <c r="B311" i="9" s="1"/>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H296" i="9"/>
  <c r="F296" i="9"/>
  <c r="F295" i="9"/>
  <c r="I294" i="9"/>
  <c r="H294" i="9"/>
  <c r="E294" i="9" s="1"/>
  <c r="B294" i="9" s="1"/>
  <c r="F294" i="9"/>
  <c r="E293" i="9"/>
  <c r="M292" i="9"/>
  <c r="L292" i="9"/>
  <c r="F292" i="9" s="1"/>
  <c r="E292" i="9"/>
  <c r="M291" i="9"/>
  <c r="L291" i="9"/>
  <c r="F291" i="9"/>
  <c r="E291" i="9"/>
  <c r="M290" i="9"/>
  <c r="L290" i="9"/>
  <c r="F290" i="9" s="1"/>
  <c r="B290" i="9" s="1"/>
  <c r="E290" i="9"/>
  <c r="M289" i="9"/>
  <c r="L289" i="9"/>
  <c r="F289" i="9" s="1"/>
  <c r="B289" i="9" s="1"/>
  <c r="E289" i="9"/>
  <c r="M288" i="9"/>
  <c r="L288" i="9"/>
  <c r="F288" i="9" s="1"/>
  <c r="E288" i="9"/>
  <c r="M287" i="9"/>
  <c r="L287" i="9"/>
  <c r="F287" i="9"/>
  <c r="E287" i="9"/>
  <c r="M286" i="9"/>
  <c r="L286" i="9"/>
  <c r="F286" i="9" s="1"/>
  <c r="B286" i="9" s="1"/>
  <c r="E286" i="9"/>
  <c r="M285" i="9"/>
  <c r="L285" i="9"/>
  <c r="F285" i="9" s="1"/>
  <c r="E285" i="9"/>
  <c r="B285" i="9"/>
  <c r="M284" i="9"/>
  <c r="L284" i="9"/>
  <c r="F284" i="9" s="1"/>
  <c r="E284" i="9"/>
  <c r="M283" i="9"/>
  <c r="L283" i="9"/>
  <c r="F283" i="9"/>
  <c r="E283" i="9"/>
  <c r="M282" i="9"/>
  <c r="L282" i="9"/>
  <c r="F282" i="9" s="1"/>
  <c r="E282" i="9"/>
  <c r="B282" i="9" s="1"/>
  <c r="M281" i="9"/>
  <c r="L281" i="9"/>
  <c r="F281" i="9" s="1"/>
  <c r="B281" i="9" s="1"/>
  <c r="E281" i="9"/>
  <c r="M280" i="9"/>
  <c r="L280" i="9"/>
  <c r="F280" i="9" s="1"/>
  <c r="E280" i="9"/>
  <c r="M279" i="9"/>
  <c r="L279" i="9"/>
  <c r="F279" i="9"/>
  <c r="B279" i="9" s="1"/>
  <c r="E279" i="9"/>
  <c r="M278" i="9"/>
  <c r="L278" i="9"/>
  <c r="F278" i="9" s="1"/>
  <c r="E278" i="9"/>
  <c r="B278" i="9" s="1"/>
  <c r="M277" i="9"/>
  <c r="L277" i="9"/>
  <c r="F277" i="9" s="1"/>
  <c r="E277" i="9"/>
  <c r="B277" i="9"/>
  <c r="M276" i="9"/>
  <c r="L276" i="9"/>
  <c r="F276" i="9" s="1"/>
  <c r="E276" i="9"/>
  <c r="M275" i="9"/>
  <c r="L275" i="9"/>
  <c r="F275" i="9"/>
  <c r="B275" i="9" s="1"/>
  <c r="E275" i="9"/>
  <c r="M274" i="9"/>
  <c r="L274" i="9"/>
  <c r="F274" i="9" s="1"/>
  <c r="E274" i="9"/>
  <c r="B274" i="9" s="1"/>
  <c r="M273" i="9"/>
  <c r="L273" i="9"/>
  <c r="F273" i="9" s="1"/>
  <c r="B273" i="9" s="1"/>
  <c r="E273" i="9"/>
  <c r="M272" i="9"/>
  <c r="L272" i="9"/>
  <c r="F272" i="9" s="1"/>
  <c r="E272" i="9"/>
  <c r="M271" i="9"/>
  <c r="L271" i="9"/>
  <c r="F271" i="9"/>
  <c r="B271" i="9" s="1"/>
  <c r="E271" i="9"/>
  <c r="M270" i="9"/>
  <c r="L270" i="9"/>
  <c r="F270" i="9" s="1"/>
  <c r="B270" i="9" s="1"/>
  <c r="E270" i="9"/>
  <c r="M269" i="9"/>
  <c r="L269" i="9"/>
  <c r="F269" i="9" s="1"/>
  <c r="E269" i="9"/>
  <c r="B269" i="9"/>
  <c r="M268" i="9"/>
  <c r="L268" i="9"/>
  <c r="F268" i="9" s="1"/>
  <c r="E268" i="9"/>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L257" i="9"/>
  <c r="E257" i="9"/>
  <c r="B257" i="9"/>
  <c r="M256" i="9"/>
  <c r="L256" i="9"/>
  <c r="F256" i="9"/>
  <c r="E256" i="9"/>
  <c r="B256" i="9" s="1"/>
  <c r="M255" i="9"/>
  <c r="L255" i="9"/>
  <c r="F255" i="9"/>
  <c r="B255" i="9" s="1"/>
  <c r="E255" i="9"/>
  <c r="M254" i="9"/>
  <c r="L254" i="9"/>
  <c r="F254" i="9" s="1"/>
  <c r="B254" i="9" s="1"/>
  <c r="E254" i="9"/>
  <c r="M253" i="9"/>
  <c r="L253" i="9"/>
  <c r="E253" i="9"/>
  <c r="M252" i="9"/>
  <c r="L252" i="9"/>
  <c r="F252" i="9"/>
  <c r="E252" i="9"/>
  <c r="B252" i="9" s="1"/>
  <c r="M251" i="9"/>
  <c r="L251" i="9"/>
  <c r="F251" i="9"/>
  <c r="B251" i="9" s="1"/>
  <c r="E251" i="9"/>
  <c r="M250" i="9"/>
  <c r="L250" i="9"/>
  <c r="F250" i="9" s="1"/>
  <c r="B250" i="9" s="1"/>
  <c r="E250" i="9"/>
  <c r="M249" i="9"/>
  <c r="L249" i="9"/>
  <c r="F249" i="9" s="1"/>
  <c r="B249" i="9" s="1"/>
  <c r="E249" i="9"/>
  <c r="M248" i="9"/>
  <c r="L248" i="9"/>
  <c r="F248" i="9"/>
  <c r="E248" i="9"/>
  <c r="B248" i="9" s="1"/>
  <c r="M247" i="9"/>
  <c r="L247" i="9"/>
  <c r="F247" i="9"/>
  <c r="B247" i="9" s="1"/>
  <c r="E247" i="9"/>
  <c r="M246" i="9"/>
  <c r="L246" i="9"/>
  <c r="F246" i="9" s="1"/>
  <c r="B246" i="9" s="1"/>
  <c r="E246" i="9"/>
  <c r="M245" i="9"/>
  <c r="L245" i="9"/>
  <c r="E245" i="9"/>
  <c r="M244" i="9"/>
  <c r="F244" i="9" s="1"/>
  <c r="L244" i="9"/>
  <c r="E244" i="9"/>
  <c r="B244" i="9" s="1"/>
  <c r="M243" i="9"/>
  <c r="L243" i="9"/>
  <c r="F243" i="9"/>
  <c r="B243" i="9" s="1"/>
  <c r="E243" i="9"/>
  <c r="M242" i="9"/>
  <c r="L242" i="9"/>
  <c r="F242" i="9" s="1"/>
  <c r="B242" i="9" s="1"/>
  <c r="E242" i="9"/>
  <c r="M241" i="9"/>
  <c r="L241" i="9"/>
  <c r="E241" i="9"/>
  <c r="M240" i="9"/>
  <c r="L240" i="9"/>
  <c r="F240" i="9"/>
  <c r="E240" i="9"/>
  <c r="B240" i="9" s="1"/>
  <c r="M239" i="9"/>
  <c r="L239" i="9"/>
  <c r="F239" i="9"/>
  <c r="B239" i="9" s="1"/>
  <c r="E239" i="9"/>
  <c r="M238" i="9"/>
  <c r="L238" i="9"/>
  <c r="F238" i="9" s="1"/>
  <c r="B238" i="9" s="1"/>
  <c r="E238" i="9"/>
  <c r="M237" i="9"/>
  <c r="L237" i="9"/>
  <c r="F237" i="9" s="1"/>
  <c r="B237" i="9" s="1"/>
  <c r="E237" i="9"/>
  <c r="M236" i="9"/>
  <c r="L236" i="9"/>
  <c r="F236" i="9" s="1"/>
  <c r="E236" i="9"/>
  <c r="M235" i="9"/>
  <c r="L235" i="9"/>
  <c r="F235" i="9"/>
  <c r="B235" i="9" s="1"/>
  <c r="E235" i="9"/>
  <c r="M234" i="9"/>
  <c r="L234" i="9"/>
  <c r="F234" i="9" s="1"/>
  <c r="B234" i="9" s="1"/>
  <c r="E234" i="9"/>
  <c r="M233" i="9"/>
  <c r="L233" i="9"/>
  <c r="F233" i="9" s="1"/>
  <c r="E233" i="9"/>
  <c r="B233" i="9"/>
  <c r="M232" i="9"/>
  <c r="L232" i="9"/>
  <c r="F232" i="9" s="1"/>
  <c r="E232" i="9"/>
  <c r="M231" i="9"/>
  <c r="L231" i="9"/>
  <c r="F231" i="9"/>
  <c r="B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F193" i="9"/>
  <c r="F192" i="9"/>
  <c r="G191" i="9"/>
  <c r="E191" i="9" s="1"/>
  <c r="B191" i="9" s="1"/>
  <c r="F191" i="9"/>
  <c r="F190" i="9"/>
  <c r="F189" i="9"/>
  <c r="F188" i="9"/>
  <c r="F187" i="9"/>
  <c r="F186" i="9"/>
  <c r="F185" i="9"/>
  <c r="F184" i="9"/>
  <c r="G183" i="9"/>
  <c r="E183" i="9" s="1"/>
  <c r="B183" i="9" s="1"/>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F170" i="9"/>
  <c r="E170" i="9"/>
  <c r="B170" i="9" s="1"/>
  <c r="H169" i="9"/>
  <c r="E169" i="9" s="1"/>
  <c r="G169" i="9"/>
  <c r="F169" i="9"/>
  <c r="H168" i="9"/>
  <c r="G168" i="9"/>
  <c r="E168" i="9" s="1"/>
  <c r="B168" i="9" s="1"/>
  <c r="F168" i="9"/>
  <c r="H167" i="9"/>
  <c r="G167" i="9"/>
  <c r="E167" i="9" s="1"/>
  <c r="F167" i="9"/>
  <c r="B167" i="9"/>
  <c r="H166" i="9"/>
  <c r="G166" i="9"/>
  <c r="F166" i="9"/>
  <c r="E166" i="9"/>
  <c r="B166" i="9" s="1"/>
  <c r="H165" i="9"/>
  <c r="E165" i="9" s="1"/>
  <c r="B165" i="9" s="1"/>
  <c r="G165" i="9"/>
  <c r="F165" i="9"/>
  <c r="H164" i="9"/>
  <c r="G164" i="9"/>
  <c r="E164" i="9" s="1"/>
  <c r="B164" i="9" s="1"/>
  <c r="F164" i="9"/>
  <c r="H163" i="9"/>
  <c r="G163" i="9"/>
  <c r="E163" i="9" s="1"/>
  <c r="B163" i="9" s="1"/>
  <c r="F163" i="9"/>
  <c r="H162" i="9"/>
  <c r="G162" i="9"/>
  <c r="F162" i="9"/>
  <c r="E162" i="9"/>
  <c r="B162" i="9" s="1"/>
  <c r="H161" i="9"/>
  <c r="G161" i="9"/>
  <c r="F161" i="9"/>
  <c r="E161" i="9"/>
  <c r="H160" i="9"/>
  <c r="G160" i="9"/>
  <c r="E160" i="9" s="1"/>
  <c r="B160" i="9" s="1"/>
  <c r="F160" i="9"/>
  <c r="H159" i="9"/>
  <c r="G159" i="9"/>
  <c r="F159" i="9"/>
  <c r="H158" i="9"/>
  <c r="G158" i="9"/>
  <c r="F158" i="9"/>
  <c r="E158" i="9"/>
  <c r="B158" i="9" s="1"/>
  <c r="H157" i="9"/>
  <c r="G157" i="9"/>
  <c r="F157" i="9"/>
  <c r="E157" i="9"/>
  <c r="F156" i="9"/>
  <c r="H155" i="9"/>
  <c r="G155" i="9"/>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H144" i="9"/>
  <c r="G144" i="9"/>
  <c r="E144" i="9" s="1"/>
  <c r="B144" i="9" s="1"/>
  <c r="F144" i="9"/>
  <c r="H143" i="9"/>
  <c r="G143"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G137" i="9"/>
  <c r="E137" i="9" s="1"/>
  <c r="F137" i="9"/>
  <c r="B137" i="9"/>
  <c r="H136" i="9"/>
  <c r="G136" i="9"/>
  <c r="F136" i="9"/>
  <c r="E136" i="9"/>
  <c r="B136" i="9" s="1"/>
  <c r="H135" i="9"/>
  <c r="G135" i="9"/>
  <c r="F135" i="9"/>
  <c r="E135" i="9"/>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E121" i="9" s="1"/>
  <c r="F121" i="9"/>
  <c r="B121" i="9"/>
  <c r="H120" i="9"/>
  <c r="G120" i="9"/>
  <c r="F120" i="9"/>
  <c r="E120" i="9"/>
  <c r="B120" i="9" s="1"/>
  <c r="H119" i="9"/>
  <c r="G119" i="9"/>
  <c r="F119" i="9"/>
  <c r="E119" i="9"/>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F105" i="9"/>
  <c r="B105" i="9"/>
  <c r="H104" i="9"/>
  <c r="G104" i="9"/>
  <c r="F104" i="9"/>
  <c r="E104" i="9"/>
  <c r="B104" i="9" s="1"/>
  <c r="H103" i="9"/>
  <c r="G103" i="9"/>
  <c r="F103" i="9"/>
  <c r="E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F89" i="9"/>
  <c r="B89" i="9"/>
  <c r="H88" i="9"/>
  <c r="G88" i="9"/>
  <c r="F88" i="9"/>
  <c r="E88" i="9"/>
  <c r="B88" i="9" s="1"/>
  <c r="H87" i="9"/>
  <c r="G87" i="9"/>
  <c r="F87" i="9"/>
  <c r="E87" i="9"/>
  <c r="H86" i="9"/>
  <c r="G86" i="9"/>
  <c r="E86" i="9" s="1"/>
  <c r="B86" i="9" s="1"/>
  <c r="F86" i="9"/>
  <c r="H85" i="9"/>
  <c r="G85" i="9"/>
  <c r="F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G73" i="9"/>
  <c r="F73" i="9"/>
  <c r="H72" i="9"/>
  <c r="G72" i="9"/>
  <c r="F72" i="9"/>
  <c r="E72" i="9"/>
  <c r="B72" i="9" s="1"/>
  <c r="H71" i="9"/>
  <c r="G71" i="9"/>
  <c r="F71" i="9"/>
  <c r="E71" i="9"/>
  <c r="B71" i="9" s="1"/>
  <c r="H70" i="9"/>
  <c r="G70" i="9"/>
  <c r="E70" i="9" s="1"/>
  <c r="B70" i="9" s="1"/>
  <c r="F70" i="9"/>
  <c r="H69" i="9"/>
  <c r="G69" i="9"/>
  <c r="F69" i="9"/>
  <c r="H68" i="9"/>
  <c r="G68" i="9"/>
  <c r="F68" i="9"/>
  <c r="E68" i="9"/>
  <c r="B68" i="9" s="1"/>
  <c r="H67" i="9"/>
  <c r="G67" i="9"/>
  <c r="F67" i="9"/>
  <c r="E67" i="9"/>
  <c r="B67" i="9" s="1"/>
  <c r="H66" i="9"/>
  <c r="G66" i="9"/>
  <c r="E66" i="9" s="1"/>
  <c r="B66" i="9" s="1"/>
  <c r="F66" i="9"/>
  <c r="H65" i="9"/>
  <c r="E65" i="9" s="1"/>
  <c r="B65" i="9" s="1"/>
  <c r="G65" i="9"/>
  <c r="F65" i="9"/>
  <c r="H64" i="9"/>
  <c r="G64" i="9"/>
  <c r="F64" i="9"/>
  <c r="E64" i="9"/>
  <c r="B64" i="9" s="1"/>
  <c r="H63" i="9"/>
  <c r="G63" i="9"/>
  <c r="F63" i="9"/>
  <c r="E63" i="9"/>
  <c r="H62" i="9"/>
  <c r="G62" i="9"/>
  <c r="E62" i="9" s="1"/>
  <c r="B62" i="9" s="1"/>
  <c r="F62" i="9"/>
  <c r="H61" i="9"/>
  <c r="G61" i="9"/>
  <c r="E61" i="9" s="1"/>
  <c r="F61" i="9"/>
  <c r="B61" i="9"/>
  <c r="H60" i="9"/>
  <c r="G60" i="9"/>
  <c r="F60" i="9"/>
  <c r="E60" i="9"/>
  <c r="B60" i="9" s="1"/>
  <c r="H59" i="9"/>
  <c r="G59" i="9"/>
  <c r="E59" i="9" s="1"/>
  <c r="F59" i="9"/>
  <c r="H58" i="9"/>
  <c r="G58" i="9"/>
  <c r="E58" i="9" s="1"/>
  <c r="B58" i="9" s="1"/>
  <c r="F58" i="9"/>
  <c r="H57" i="9"/>
  <c r="G57" i="9"/>
  <c r="F57" i="9"/>
  <c r="H56" i="9"/>
  <c r="G56" i="9"/>
  <c r="F56" i="9"/>
  <c r="E56" i="9"/>
  <c r="B56" i="9" s="1"/>
  <c r="H55" i="9"/>
  <c r="E55" i="9" s="1"/>
  <c r="B55" i="9" s="1"/>
  <c r="G55" i="9"/>
  <c r="F55" i="9"/>
  <c r="H54" i="9"/>
  <c r="G54" i="9"/>
  <c r="E54" i="9" s="1"/>
  <c r="B54" i="9" s="1"/>
  <c r="F54" i="9"/>
  <c r="H53" i="9"/>
  <c r="G53" i="9"/>
  <c r="E53" i="9" s="1"/>
  <c r="F53" i="9"/>
  <c r="B53" i="9"/>
  <c r="H52" i="9"/>
  <c r="G52" i="9"/>
  <c r="F52" i="9"/>
  <c r="E52" i="9"/>
  <c r="B52" i="9" s="1"/>
  <c r="H51" i="9"/>
  <c r="E51" i="9" s="1"/>
  <c r="G51" i="9"/>
  <c r="F51" i="9"/>
  <c r="H50" i="9"/>
  <c r="G50" i="9"/>
  <c r="E50" i="9" s="1"/>
  <c r="B50" i="9" s="1"/>
  <c r="F50" i="9"/>
  <c r="H49" i="9"/>
  <c r="G49" i="9"/>
  <c r="F49" i="9"/>
  <c r="H48" i="9"/>
  <c r="G48" i="9"/>
  <c r="F48" i="9"/>
  <c r="E48" i="9"/>
  <c r="B48" i="9" s="1"/>
  <c r="H47" i="9"/>
  <c r="E47" i="9" s="1"/>
  <c r="B47" i="9" s="1"/>
  <c r="G47" i="9"/>
  <c r="F47" i="9"/>
  <c r="H46" i="9"/>
  <c r="G46" i="9"/>
  <c r="E46" i="9" s="1"/>
  <c r="B46" i="9" s="1"/>
  <c r="F46" i="9"/>
  <c r="H45" i="9"/>
  <c r="E45" i="9" s="1"/>
  <c r="G45" i="9"/>
  <c r="F45" i="9"/>
  <c r="B45" i="9"/>
  <c r="H44" i="9"/>
  <c r="G44" i="9"/>
  <c r="F44" i="9"/>
  <c r="E44" i="9"/>
  <c r="B44" i="9" s="1"/>
  <c r="H43" i="9"/>
  <c r="G43" i="9"/>
  <c r="E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G37" i="9"/>
  <c r="E37" i="9" s="1"/>
  <c r="F37" i="9"/>
  <c r="B37" i="9"/>
  <c r="H36" i="9"/>
  <c r="G36" i="9"/>
  <c r="F36" i="9"/>
  <c r="E36" i="9"/>
  <c r="B36" i="9" s="1"/>
  <c r="H35" i="9"/>
  <c r="G35" i="9"/>
  <c r="F35" i="9"/>
  <c r="E35" i="9"/>
  <c r="H34" i="9"/>
  <c r="G34" i="9"/>
  <c r="E34" i="9" s="1"/>
  <c r="B34" i="9" s="1"/>
  <c r="F34" i="9"/>
  <c r="H33" i="9"/>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G25" i="9"/>
  <c r="F25" i="9"/>
  <c r="E25" i="9"/>
  <c r="B25" i="9" s="1"/>
  <c r="F24" i="9"/>
  <c r="F4" i="9"/>
  <c r="O3" i="9"/>
  <c r="G296" i="9" s="1"/>
  <c r="E296" i="9" s="1"/>
  <c r="B296" i="9" s="1"/>
  <c r="I3" i="9"/>
  <c r="H3" i="9"/>
  <c r="G3" i="9"/>
  <c r="D104" i="8"/>
  <c r="D97" i="8"/>
  <c r="D92" i="8"/>
  <c r="D87" i="8"/>
  <c r="D82" i="8"/>
  <c r="D77" i="8"/>
  <c r="D72" i="8"/>
  <c r="D67" i="8"/>
  <c r="D62" i="8"/>
  <c r="D57" i="8"/>
  <c r="D52" i="8"/>
  <c r="D51" i="8" s="1"/>
  <c r="D45" i="8" s="1"/>
  <c r="D46" i="8"/>
  <c r="D37" i="8"/>
  <c r="D27" i="8"/>
  <c r="D25" i="8"/>
  <c r="D18" i="8"/>
  <c r="D8" i="8"/>
  <c r="D6" i="8" s="1"/>
  <c r="E44" i="7"/>
  <c r="D44" i="7"/>
  <c r="E39" i="7"/>
  <c r="D39" i="7"/>
  <c r="E38" i="7"/>
  <c r="D38" i="7"/>
  <c r="E30" i="7"/>
  <c r="D30" i="7"/>
  <c r="E23" i="7"/>
  <c r="E22" i="7" s="1"/>
  <c r="I33" i="3" s="1"/>
  <c r="D23" i="7"/>
  <c r="E14" i="7"/>
  <c r="D14" i="7"/>
  <c r="E7" i="7"/>
  <c r="D7" i="7"/>
  <c r="E6" i="7"/>
  <c r="D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8" i="6" s="1"/>
  <c r="F117" i="6"/>
  <c r="F116" i="6"/>
  <c r="F115" i="6"/>
  <c r="E115" i="6"/>
  <c r="E114" i="6" s="1"/>
  <c r="I29"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409" i="1" s="1"/>
  <c r="H1409" i="1" s="1"/>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E251" i="5" s="1"/>
  <c r="I24" i="3" s="1"/>
  <c r="D252" i="5"/>
  <c r="F250" i="5"/>
  <c r="F249"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E203" i="5" s="1"/>
  <c r="D211" i="5"/>
  <c r="F211" i="5" s="1"/>
  <c r="F210" i="5"/>
  <c r="F209" i="5"/>
  <c r="F208" i="5"/>
  <c r="F207" i="5"/>
  <c r="F206" i="5"/>
  <c r="F205" i="5"/>
  <c r="F204" i="5"/>
  <c r="E204" i="5"/>
  <c r="D204" i="5"/>
  <c r="D203" i="5"/>
  <c r="G338" i="9" s="1"/>
  <c r="F202" i="5"/>
  <c r="F201" i="5"/>
  <c r="F200" i="5"/>
  <c r="F199" i="5"/>
  <c r="F198" i="5"/>
  <c r="E197" i="5"/>
  <c r="D197" i="5"/>
  <c r="G337" i="9" s="1"/>
  <c r="F196" i="5"/>
  <c r="F195" i="5"/>
  <c r="F194" i="5"/>
  <c r="F193" i="5"/>
  <c r="F192" i="5"/>
  <c r="F191" i="5"/>
  <c r="F190" i="5"/>
  <c r="F189" i="5"/>
  <c r="F188" i="5"/>
  <c r="F187" i="5"/>
  <c r="F186" i="5"/>
  <c r="E186" i="5"/>
  <c r="D186" i="5"/>
  <c r="F185" i="5"/>
  <c r="F184" i="5"/>
  <c r="F183" i="5"/>
  <c r="F182" i="5"/>
  <c r="E181" i="5"/>
  <c r="E178" i="5" s="1"/>
  <c r="H336" i="9"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20" i="5" s="1"/>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D88" i="5"/>
  <c r="F88" i="5" s="1"/>
  <c r="F87" i="5"/>
  <c r="F86" i="5"/>
  <c r="F85" i="5"/>
  <c r="F84" i="5"/>
  <c r="F83" i="5"/>
  <c r="E82" i="5"/>
  <c r="D82" i="5"/>
  <c r="F82" i="5" s="1"/>
  <c r="F81" i="5"/>
  <c r="F80" i="5"/>
  <c r="F79" i="5"/>
  <c r="F78" i="5"/>
  <c r="F77" i="5"/>
  <c r="E76" i="5"/>
  <c r="E70" i="5" s="1"/>
  <c r="D76" i="5"/>
  <c r="F76" i="5" s="1"/>
  <c r="F75" i="5"/>
  <c r="F74" i="5"/>
  <c r="F73" i="5"/>
  <c r="F72" i="5"/>
  <c r="E71" i="5"/>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5" i="4"/>
  <c r="F634" i="4"/>
  <c r="E633" i="4"/>
  <c r="E629" i="4" s="1"/>
  <c r="D623" i="1" s="1"/>
  <c r="D633" i="4"/>
  <c r="F633" i="4" s="1"/>
  <c r="F632" i="4"/>
  <c r="F631" i="4"/>
  <c r="F630" i="4"/>
  <c r="E630" i="4"/>
  <c r="D630" i="4"/>
  <c r="F628" i="4"/>
  <c r="F627" i="4"/>
  <c r="F626" i="4"/>
  <c r="F625" i="4"/>
  <c r="F624" i="4"/>
  <c r="F623" i="4"/>
  <c r="F622" i="4"/>
  <c r="E621" i="4"/>
  <c r="F621" i="4" s="1"/>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6" i="4"/>
  <c r="F595" i="4"/>
  <c r="E594" i="4"/>
  <c r="D594" i="4"/>
  <c r="F593" i="4"/>
  <c r="F592" i="4"/>
  <c r="E591" i="4"/>
  <c r="D591" i="4"/>
  <c r="F591" i="4" s="1"/>
  <c r="F590" i="4"/>
  <c r="E589" i="4"/>
  <c r="D583" i="1" s="1"/>
  <c r="H583" i="1" s="1"/>
  <c r="D589" i="4"/>
  <c r="F589" i="4" s="1"/>
  <c r="F588" i="4"/>
  <c r="F587" i="4"/>
  <c r="F586" i="4"/>
  <c r="E585" i="4"/>
  <c r="D585" i="4"/>
  <c r="F585" i="4" s="1"/>
  <c r="F583" i="4"/>
  <c r="F582" i="4"/>
  <c r="E581" i="4"/>
  <c r="D581" i="4"/>
  <c r="F581" i="4" s="1"/>
  <c r="F580" i="4"/>
  <c r="F579" i="4"/>
  <c r="E578" i="4"/>
  <c r="D578" i="4"/>
  <c r="F578" i="4" s="1"/>
  <c r="F577" i="4"/>
  <c r="F576" i="4"/>
  <c r="E575" i="4"/>
  <c r="D575" i="4"/>
  <c r="F575" i="4" s="1"/>
  <c r="F574" i="4"/>
  <c r="F573" i="4"/>
  <c r="F572" i="4"/>
  <c r="E572" i="4"/>
  <c r="D572" i="4"/>
  <c r="D571"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1" i="4"/>
  <c r="F540" i="4"/>
  <c r="F539" i="4"/>
  <c r="F538" i="4"/>
  <c r="E537" i="4"/>
  <c r="E536" i="4" s="1"/>
  <c r="D537" i="4"/>
  <c r="F537" i="4" s="1"/>
  <c r="F534" i="4"/>
  <c r="F533" i="4"/>
  <c r="F532" i="4"/>
  <c r="E532" i="4"/>
  <c r="D532" i="4"/>
  <c r="F531" i="4"/>
  <c r="F530" i="4"/>
  <c r="E529" i="4"/>
  <c r="D529" i="4"/>
  <c r="F529" i="4" s="1"/>
  <c r="F528" i="4"/>
  <c r="F527" i="4"/>
  <c r="E526" i="4"/>
  <c r="D526" i="4"/>
  <c r="F525" i="4"/>
  <c r="F524" i="4"/>
  <c r="E523" i="4"/>
  <c r="E522" i="4" s="1"/>
  <c r="D523" i="4"/>
  <c r="F523" i="4" s="1"/>
  <c r="F521" i="4"/>
  <c r="F520" i="4"/>
  <c r="F519" i="4"/>
  <c r="F518" i="4"/>
  <c r="F517" i="4"/>
  <c r="F516" i="4"/>
  <c r="F515" i="4"/>
  <c r="F514" i="4"/>
  <c r="E514" i="4"/>
  <c r="D514" i="4"/>
  <c r="F513" i="4"/>
  <c r="F512" i="4"/>
  <c r="F511" i="4"/>
  <c r="F510" i="4"/>
  <c r="E509" i="4"/>
  <c r="D503" i="1"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F475" i="4"/>
  <c r="F474" i="4"/>
  <c r="E473" i="4"/>
  <c r="D473" i="4"/>
  <c r="F473" i="4" s="1"/>
  <c r="F472" i="4"/>
  <c r="F471" i="4"/>
  <c r="F470" i="4"/>
  <c r="E470" i="4"/>
  <c r="D470" i="4"/>
  <c r="F469" i="4"/>
  <c r="F468" i="4"/>
  <c r="E467" i="4"/>
  <c r="E466" i="4" s="1"/>
  <c r="D460" i="1" s="1"/>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E437" i="4"/>
  <c r="E431" i="4" s="1"/>
  <c r="D437" i="4"/>
  <c r="F437" i="4" s="1"/>
  <c r="F436" i="4"/>
  <c r="F435" i="4"/>
  <c r="F434" i="4"/>
  <c r="F433" i="4"/>
  <c r="E432" i="4"/>
  <c r="D432" i="4"/>
  <c r="E428" i="4"/>
  <c r="D423" i="1" s="1"/>
  <c r="D428" i="4"/>
  <c r="E427" i="4"/>
  <c r="D427" i="4"/>
  <c r="F427" i="4" s="1"/>
  <c r="E426" i="4"/>
  <c r="E647" i="4" s="1"/>
  <c r="D641" i="1" s="1"/>
  <c r="D426" i="4"/>
  <c r="F426" i="4" s="1"/>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F362" i="4"/>
  <c r="E362" i="4"/>
  <c r="E361" i="4" s="1"/>
  <c r="D362" i="4"/>
  <c r="D361" i="4"/>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E336" i="4"/>
  <c r="E321" i="4" s="1"/>
  <c r="D336" i="4"/>
  <c r="F336" i="4" s="1"/>
  <c r="F335" i="4"/>
  <c r="F334" i="4"/>
  <c r="F333" i="4"/>
  <c r="F332" i="4"/>
  <c r="F331" i="4"/>
  <c r="F330" i="4"/>
  <c r="F329" i="4"/>
  <c r="F328" i="4"/>
  <c r="E327" i="4"/>
  <c r="D327" i="4"/>
  <c r="F327" i="4" s="1"/>
  <c r="F326" i="4"/>
  <c r="F325" i="4"/>
  <c r="F324" i="4"/>
  <c r="F323" i="4"/>
  <c r="F322" i="4"/>
  <c r="E322" i="4"/>
  <c r="D322" i="4"/>
  <c r="D321" i="4" s="1"/>
  <c r="F321" i="4" s="1"/>
  <c r="F320" i="4"/>
  <c r="F319" i="4"/>
  <c r="F318" i="4"/>
  <c r="F317" i="4"/>
  <c r="F316" i="4"/>
  <c r="F315" i="4"/>
  <c r="F314" i="4"/>
  <c r="E314" i="4"/>
  <c r="D314" i="4"/>
  <c r="F313" i="4"/>
  <c r="F312" i="4"/>
  <c r="F311" i="4"/>
  <c r="E310" i="4"/>
  <c r="E309" i="4" s="1"/>
  <c r="E308" i="4" s="1"/>
  <c r="D310" i="4"/>
  <c r="F310" i="4" s="1"/>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F274" i="4"/>
  <c r="E274" i="4"/>
  <c r="D274" i="4"/>
  <c r="F272" i="4"/>
  <c r="F271" i="4"/>
  <c r="F270" i="4"/>
  <c r="E269" i="4"/>
  <c r="D269" i="4"/>
  <c r="F269" i="4" s="1"/>
  <c r="F268" i="4"/>
  <c r="F267" i="4"/>
  <c r="F266" i="4"/>
  <c r="F265" i="4"/>
  <c r="F264" i="4"/>
  <c r="E263" i="4"/>
  <c r="E262" i="4" s="1"/>
  <c r="D263" i="4"/>
  <c r="F263" i="4" s="1"/>
  <c r="F262" i="4"/>
  <c r="D262" i="4"/>
  <c r="F261" i="4"/>
  <c r="F260" i="4"/>
  <c r="F259" i="4"/>
  <c r="F258" i="4"/>
  <c r="E257" i="4"/>
  <c r="D257" i="4"/>
  <c r="F257" i="4" s="1"/>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5" i="4" s="1"/>
  <c r="F224" i="4"/>
  <c r="F223" i="4"/>
  <c r="E222" i="4"/>
  <c r="E221" i="4" s="1"/>
  <c r="D222" i="4"/>
  <c r="F220" i="4"/>
  <c r="F219" i="4"/>
  <c r="F218" i="4"/>
  <c r="F217" i="4"/>
  <c r="F216" i="4"/>
  <c r="E216" i="4"/>
  <c r="D216" i="4"/>
  <c r="F215" i="4"/>
  <c r="F214" i="4"/>
  <c r="F213" i="4"/>
  <c r="F212" i="4"/>
  <c r="F211" i="4"/>
  <c r="F210" i="4"/>
  <c r="F209" i="4"/>
  <c r="E208" i="4"/>
  <c r="D208" i="4"/>
  <c r="F207" i="4"/>
  <c r="F206" i="4"/>
  <c r="F205" i="4"/>
  <c r="F204" i="4"/>
  <c r="E203" i="4"/>
  <c r="D203" i="4"/>
  <c r="F203" i="4" s="1"/>
  <c r="E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D165" i="4"/>
  <c r="D164" i="4"/>
  <c r="F163" i="4"/>
  <c r="F162" i="4"/>
  <c r="F161" i="4"/>
  <c r="F160" i="4"/>
  <c r="E160" i="4"/>
  <c r="D160" i="4"/>
  <c r="F159" i="4"/>
  <c r="F158" i="4"/>
  <c r="F157" i="4"/>
  <c r="F156" i="4"/>
  <c r="F155" i="4"/>
  <c r="F154" i="4"/>
  <c r="E154" i="4"/>
  <c r="D154" i="4"/>
  <c r="E153" i="4"/>
  <c r="D153" i="4"/>
  <c r="H24" i="9" s="1"/>
  <c r="F151" i="4"/>
  <c r="F150" i="4"/>
  <c r="F149" i="4"/>
  <c r="F148" i="4"/>
  <c r="F147" i="4"/>
  <c r="F146" i="4"/>
  <c r="F145" i="4"/>
  <c r="F144" i="4"/>
  <c r="F143" i="4"/>
  <c r="F142" i="4"/>
  <c r="E141" i="4"/>
  <c r="D141" i="4"/>
  <c r="F141" i="4" s="1"/>
  <c r="D140" i="4"/>
  <c r="F140" i="4" s="1"/>
  <c r="F139" i="4"/>
  <c r="F138" i="4"/>
  <c r="F137" i="4"/>
  <c r="F136" i="4"/>
  <c r="E135" i="4"/>
  <c r="D135" i="4"/>
  <c r="F135" i="4" s="1"/>
  <c r="E134" i="4"/>
  <c r="F133" i="4"/>
  <c r="F132" i="4"/>
  <c r="F131" i="4"/>
  <c r="F130" i="4"/>
  <c r="E129" i="4"/>
  <c r="E125" i="4" s="1"/>
  <c r="D121" i="1" s="1"/>
  <c r="D129" i="4"/>
  <c r="F129" i="4" s="1"/>
  <c r="F128" i="4"/>
  <c r="F127" i="4"/>
  <c r="F126" i="4"/>
  <c r="E126" i="4"/>
  <c r="D126" i="4"/>
  <c r="D125" i="4"/>
  <c r="F125" i="4" s="1"/>
  <c r="F124"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3" i="4"/>
  <c r="F62" i="4"/>
  <c r="F61" i="4"/>
  <c r="E61" i="4"/>
  <c r="D57" i="1" s="1"/>
  <c r="G57" i="1" s="1"/>
  <c r="D61" i="4"/>
  <c r="F60" i="4"/>
  <c r="F59" i="4"/>
  <c r="F58" i="4"/>
  <c r="E58" i="4"/>
  <c r="D58" i="4"/>
  <c r="F57" i="4"/>
  <c r="F56" i="4"/>
  <c r="F55" i="4"/>
  <c r="F54" i="4"/>
  <c r="F53" i="4"/>
  <c r="E53" i="4"/>
  <c r="D53" i="4"/>
  <c r="F52" i="4"/>
  <c r="F51" i="4"/>
  <c r="F50" i="4"/>
  <c r="E50" i="4"/>
  <c r="D50" i="4"/>
  <c r="F48" i="4"/>
  <c r="F47" i="4"/>
  <c r="F46" i="4"/>
  <c r="F45" i="4"/>
  <c r="E44" i="4"/>
  <c r="E43" i="4" s="1"/>
  <c r="D39" i="1" s="1"/>
  <c r="D44"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I40" i="3"/>
  <c r="G40" i="3"/>
  <c r="B40" i="3"/>
  <c r="I39" i="3"/>
  <c r="G39" i="3"/>
  <c r="B39" i="3"/>
  <c r="G38" i="3"/>
  <c r="B38" i="3"/>
  <c r="H37" i="3"/>
  <c r="G37" i="3"/>
  <c r="B37" i="3"/>
  <c r="I35" i="3"/>
  <c r="G35" i="3"/>
  <c r="B35" i="3"/>
  <c r="I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G1686" i="1"/>
  <c r="C1686" i="1"/>
  <c r="C1685" i="1"/>
  <c r="C1684" i="1"/>
  <c r="H1684" i="1" s="1"/>
  <c r="H1683" i="1"/>
  <c r="G1683" i="1"/>
  <c r="C1683" i="1"/>
  <c r="H1682" i="1"/>
  <c r="G1682" i="1"/>
  <c r="C1682" i="1"/>
  <c r="C1681" i="1"/>
  <c r="C1680" i="1"/>
  <c r="H1680" i="1" s="1"/>
  <c r="H1679" i="1"/>
  <c r="G1679" i="1"/>
  <c r="C1679" i="1"/>
  <c r="H1678" i="1"/>
  <c r="G1678" i="1"/>
  <c r="C1678" i="1"/>
  <c r="C1677" i="1"/>
  <c r="C1676" i="1"/>
  <c r="H1676" i="1" s="1"/>
  <c r="H1675" i="1"/>
  <c r="G1675" i="1"/>
  <c r="C1675" i="1"/>
  <c r="H1674" i="1"/>
  <c r="G1674" i="1"/>
  <c r="C1674" i="1"/>
  <c r="C1673" i="1"/>
  <c r="C1672" i="1"/>
  <c r="H1672" i="1" s="1"/>
  <c r="H1671" i="1"/>
  <c r="G1671" i="1"/>
  <c r="C1671" i="1"/>
  <c r="H1670" i="1"/>
  <c r="G1670" i="1"/>
  <c r="C1670" i="1"/>
  <c r="C1669" i="1"/>
  <c r="C1668" i="1"/>
  <c r="H1668" i="1" s="1"/>
  <c r="H1667" i="1"/>
  <c r="G1667" i="1"/>
  <c r="C1667" i="1"/>
  <c r="H1666" i="1"/>
  <c r="G1666" i="1"/>
  <c r="C1666" i="1"/>
  <c r="C1665" i="1"/>
  <c r="C1664" i="1"/>
  <c r="H1664" i="1" s="1"/>
  <c r="H1663" i="1"/>
  <c r="G1663" i="1"/>
  <c r="C1663" i="1"/>
  <c r="H1662" i="1"/>
  <c r="G1662" i="1"/>
  <c r="C1662" i="1"/>
  <c r="C1661" i="1"/>
  <c r="C1660" i="1"/>
  <c r="H1660" i="1" s="1"/>
  <c r="H1659" i="1"/>
  <c r="G1659" i="1"/>
  <c r="C1659" i="1"/>
  <c r="H1658" i="1"/>
  <c r="G1658" i="1"/>
  <c r="C1658" i="1"/>
  <c r="C1657" i="1"/>
  <c r="C1656" i="1"/>
  <c r="H1656" i="1" s="1"/>
  <c r="H1655" i="1"/>
  <c r="G1655" i="1"/>
  <c r="C1655" i="1"/>
  <c r="H1654" i="1"/>
  <c r="G1654" i="1"/>
  <c r="C1654" i="1"/>
  <c r="C1653" i="1"/>
  <c r="C1652" i="1"/>
  <c r="H1652" i="1" s="1"/>
  <c r="H1651" i="1"/>
  <c r="G1651" i="1"/>
  <c r="C1651" i="1"/>
  <c r="H1650" i="1"/>
  <c r="G1650" i="1"/>
  <c r="C1650" i="1"/>
  <c r="C1649" i="1"/>
  <c r="C1648" i="1"/>
  <c r="H1648" i="1" s="1"/>
  <c r="H1647" i="1"/>
  <c r="G1647" i="1"/>
  <c r="C1647" i="1"/>
  <c r="H1646" i="1"/>
  <c r="G1646" i="1"/>
  <c r="C1646" i="1"/>
  <c r="C1645" i="1"/>
  <c r="C1644" i="1"/>
  <c r="H1644" i="1" s="1"/>
  <c r="H1643" i="1"/>
  <c r="G1643" i="1"/>
  <c r="C1643" i="1"/>
  <c r="H1642" i="1"/>
  <c r="G1642" i="1"/>
  <c r="C1642" i="1"/>
  <c r="C1641" i="1"/>
  <c r="C1640" i="1"/>
  <c r="H1640" i="1" s="1"/>
  <c r="H1639" i="1"/>
  <c r="G1639" i="1"/>
  <c r="C1639" i="1"/>
  <c r="H1638" i="1"/>
  <c r="G1638" i="1"/>
  <c r="C1638" i="1"/>
  <c r="C1637" i="1"/>
  <c r="C1636" i="1"/>
  <c r="H1636" i="1" s="1"/>
  <c r="H1635" i="1"/>
  <c r="G1635" i="1"/>
  <c r="C1635" i="1"/>
  <c r="H1634" i="1"/>
  <c r="G1634" i="1"/>
  <c r="C1634" i="1"/>
  <c r="C1633" i="1"/>
  <c r="C1632" i="1"/>
  <c r="H1632" i="1" s="1"/>
  <c r="H1631" i="1"/>
  <c r="G1631" i="1"/>
  <c r="C1631" i="1"/>
  <c r="H1630" i="1"/>
  <c r="G1630" i="1"/>
  <c r="C1630" i="1"/>
  <c r="C1629" i="1"/>
  <c r="C1628" i="1"/>
  <c r="H1628" i="1" s="1"/>
  <c r="H1627" i="1"/>
  <c r="G1627" i="1"/>
  <c r="C1627" i="1"/>
  <c r="H1626" i="1"/>
  <c r="G1626" i="1"/>
  <c r="C1626" i="1"/>
  <c r="C1625" i="1"/>
  <c r="C1624" i="1"/>
  <c r="H1624" i="1" s="1"/>
  <c r="H1623" i="1"/>
  <c r="G1623" i="1"/>
  <c r="C1623" i="1"/>
  <c r="H1622" i="1"/>
  <c r="G1622" i="1"/>
  <c r="C1622" i="1"/>
  <c r="C1620" i="1"/>
  <c r="H1620" i="1" s="1"/>
  <c r="H1619" i="1"/>
  <c r="G1619" i="1"/>
  <c r="C1619" i="1"/>
  <c r="H1618" i="1"/>
  <c r="G1618" i="1"/>
  <c r="C1618" i="1"/>
  <c r="C1617" i="1"/>
  <c r="C1616" i="1"/>
  <c r="H1616" i="1" s="1"/>
  <c r="H1615" i="1"/>
  <c r="G1615" i="1"/>
  <c r="C1615" i="1"/>
  <c r="H1614" i="1"/>
  <c r="G1614" i="1"/>
  <c r="C1614" i="1"/>
  <c r="C1613" i="1"/>
  <c r="C1612" i="1"/>
  <c r="H1612" i="1" s="1"/>
  <c r="H1611" i="1"/>
  <c r="G1611" i="1"/>
  <c r="C1611" i="1"/>
  <c r="H1610" i="1"/>
  <c r="G1610" i="1"/>
  <c r="C1610" i="1"/>
  <c r="C1609" i="1"/>
  <c r="C1608" i="1"/>
  <c r="H1608" i="1" s="1"/>
  <c r="H1607" i="1"/>
  <c r="G1607" i="1"/>
  <c r="C1607" i="1"/>
  <c r="H1606" i="1"/>
  <c r="G1606" i="1"/>
  <c r="C1606" i="1"/>
  <c r="C1605" i="1"/>
  <c r="C1604" i="1"/>
  <c r="H1604" i="1" s="1"/>
  <c r="H1603" i="1"/>
  <c r="G1603" i="1"/>
  <c r="C1603" i="1"/>
  <c r="H1602" i="1"/>
  <c r="G1602" i="1"/>
  <c r="C1602" i="1"/>
  <c r="C1601" i="1"/>
  <c r="C1600" i="1"/>
  <c r="H1600" i="1" s="1"/>
  <c r="H1599" i="1"/>
  <c r="G1599" i="1"/>
  <c r="C1599" i="1"/>
  <c r="H1598" i="1"/>
  <c r="G1598" i="1"/>
  <c r="C1598" i="1"/>
  <c r="C1597" i="1"/>
  <c r="C1596" i="1"/>
  <c r="H1596" i="1" s="1"/>
  <c r="H1595" i="1"/>
  <c r="G1595" i="1"/>
  <c r="C1595" i="1"/>
  <c r="H1594" i="1"/>
  <c r="G1594" i="1"/>
  <c r="C1594" i="1"/>
  <c r="C1593" i="1"/>
  <c r="C1592" i="1"/>
  <c r="H1592" i="1" s="1"/>
  <c r="H1591" i="1"/>
  <c r="G1591" i="1"/>
  <c r="C1591" i="1"/>
  <c r="H1590" i="1"/>
  <c r="G1590" i="1"/>
  <c r="C1590" i="1"/>
  <c r="C1589" i="1"/>
  <c r="C1588" i="1"/>
  <c r="H1588" i="1" s="1"/>
  <c r="H1587" i="1"/>
  <c r="G1587" i="1"/>
  <c r="C1587" i="1"/>
  <c r="H1586" i="1"/>
  <c r="G1586" i="1"/>
  <c r="C1586" i="1"/>
  <c r="C1585" i="1"/>
  <c r="C1584" i="1"/>
  <c r="H1584" i="1" s="1"/>
  <c r="H1583" i="1"/>
  <c r="G1583" i="1"/>
  <c r="C1583" i="1"/>
  <c r="H1582" i="1"/>
  <c r="G1582" i="1"/>
  <c r="C1582" i="1"/>
  <c r="H1581" i="1"/>
  <c r="D1581" i="1"/>
  <c r="C1581" i="1"/>
  <c r="G1581" i="1" s="1"/>
  <c r="D1580" i="1"/>
  <c r="G1580" i="1" s="1"/>
  <c r="C1580" i="1"/>
  <c r="H1579" i="1"/>
  <c r="D1579" i="1"/>
  <c r="C1579" i="1"/>
  <c r="G1579" i="1" s="1"/>
  <c r="I1579" i="1" s="1"/>
  <c r="J1578" i="1"/>
  <c r="D1578" i="1"/>
  <c r="G1578" i="1" s="1"/>
  <c r="C1578" i="1"/>
  <c r="D1577" i="1"/>
  <c r="H1576" i="1"/>
  <c r="D1576" i="1"/>
  <c r="C1576" i="1"/>
  <c r="G1576" i="1" s="1"/>
  <c r="J1575" i="1"/>
  <c r="D1575" i="1"/>
  <c r="G1575" i="1" s="1"/>
  <c r="C1575" i="1"/>
  <c r="H1574" i="1"/>
  <c r="D1574" i="1"/>
  <c r="C1574" i="1"/>
  <c r="G1574" i="1" s="1"/>
  <c r="I1574" i="1" s="1"/>
  <c r="J1573" i="1"/>
  <c r="D1573" i="1"/>
  <c r="G1573" i="1" s="1"/>
  <c r="C1573" i="1"/>
  <c r="H1573" i="1" s="1"/>
  <c r="D1572" i="1"/>
  <c r="G1572" i="1" s="1"/>
  <c r="C1572" i="1"/>
  <c r="D1571" i="1"/>
  <c r="H1570" i="1"/>
  <c r="D1570" i="1"/>
  <c r="C1570" i="1"/>
  <c r="G1570" i="1" s="1"/>
  <c r="D1569" i="1"/>
  <c r="G1569" i="1" s="1"/>
  <c r="C1569" i="1"/>
  <c r="H1568" i="1"/>
  <c r="D1568" i="1"/>
  <c r="C1568" i="1"/>
  <c r="G1568" i="1" s="1"/>
  <c r="I1568" i="1" s="1"/>
  <c r="J1567" i="1"/>
  <c r="D1567" i="1"/>
  <c r="G1567" i="1" s="1"/>
  <c r="C1567" i="1"/>
  <c r="H1566" i="1"/>
  <c r="D1566" i="1"/>
  <c r="C1566" i="1"/>
  <c r="G1566" i="1" s="1"/>
  <c r="D1565" i="1"/>
  <c r="G1565" i="1" s="1"/>
  <c r="C1565" i="1"/>
  <c r="H1564" i="1"/>
  <c r="D1564" i="1"/>
  <c r="C1564" i="1"/>
  <c r="G1564" i="1" s="1"/>
  <c r="I1564" i="1" s="1"/>
  <c r="H1563" i="1"/>
  <c r="D1563" i="1"/>
  <c r="C1563" i="1"/>
  <c r="G1563" i="1" s="1"/>
  <c r="J1562" i="1"/>
  <c r="D1562" i="1"/>
  <c r="G1562" i="1" s="1"/>
  <c r="C1562" i="1"/>
  <c r="H1561" i="1"/>
  <c r="D1561" i="1"/>
  <c r="C1561" i="1"/>
  <c r="G1561" i="1" s="1"/>
  <c r="I1561" i="1" s="1"/>
  <c r="J1560" i="1"/>
  <c r="D1560" i="1"/>
  <c r="G1560" i="1" s="1"/>
  <c r="C1560" i="1"/>
  <c r="H1560" i="1" s="1"/>
  <c r="H1559" i="1"/>
  <c r="D1559" i="1"/>
  <c r="C1559" i="1"/>
  <c r="G1559" i="1" s="1"/>
  <c r="J1558" i="1"/>
  <c r="D1558" i="1"/>
  <c r="G1558" i="1" s="1"/>
  <c r="C1558" i="1"/>
  <c r="H1557" i="1"/>
  <c r="D1557" i="1"/>
  <c r="C1557" i="1"/>
  <c r="G1557" i="1" s="1"/>
  <c r="I1557" i="1" s="1"/>
  <c r="D1556" i="1"/>
  <c r="D1555" i="1"/>
  <c r="J1554" i="1"/>
  <c r="D1554" i="1"/>
  <c r="G1554" i="1" s="1"/>
  <c r="C1554" i="1"/>
  <c r="H1554" i="1" s="1"/>
  <c r="H1553" i="1"/>
  <c r="D1553" i="1"/>
  <c r="C1553" i="1"/>
  <c r="G1553" i="1" s="1"/>
  <c r="J1552" i="1"/>
  <c r="D1552" i="1"/>
  <c r="G1552" i="1" s="1"/>
  <c r="C1552" i="1"/>
  <c r="H1551" i="1"/>
  <c r="D1551" i="1"/>
  <c r="C1551" i="1"/>
  <c r="G1551" i="1" s="1"/>
  <c r="I1551" i="1" s="1"/>
  <c r="J1550" i="1"/>
  <c r="D1550" i="1"/>
  <c r="G1550" i="1" s="1"/>
  <c r="C1550" i="1"/>
  <c r="H1550" i="1" s="1"/>
  <c r="H1549" i="1"/>
  <c r="D1549" i="1"/>
  <c r="C1549" i="1"/>
  <c r="G1549" i="1" s="1"/>
  <c r="J1548" i="1"/>
  <c r="D1548" i="1"/>
  <c r="G1548" i="1" s="1"/>
  <c r="C1548" i="1"/>
  <c r="H1547" i="1"/>
  <c r="G1547" i="1"/>
  <c r="D1547" i="1"/>
  <c r="C1547" i="1"/>
  <c r="J1547" i="1" s="1"/>
  <c r="D1546" i="1"/>
  <c r="C1546" i="1"/>
  <c r="H1545" i="1"/>
  <c r="G1545" i="1"/>
  <c r="I1545" i="1" s="1"/>
  <c r="D1545" i="1"/>
  <c r="J1545" i="1" s="1"/>
  <c r="C1545" i="1"/>
  <c r="D1544" i="1"/>
  <c r="C1544" i="1"/>
  <c r="H1543" i="1"/>
  <c r="G1543" i="1"/>
  <c r="I1543" i="1" s="1"/>
  <c r="D1543" i="1"/>
  <c r="J1543" i="1" s="1"/>
  <c r="C1543" i="1"/>
  <c r="D1542" i="1"/>
  <c r="C1542" i="1"/>
  <c r="H1541" i="1"/>
  <c r="G1541" i="1"/>
  <c r="I1541" i="1" s="1"/>
  <c r="D1541" i="1"/>
  <c r="J1541" i="1" s="1"/>
  <c r="C1541" i="1"/>
  <c r="H1540" i="1"/>
  <c r="G1540" i="1"/>
  <c r="D1540" i="1"/>
  <c r="C1540" i="1"/>
  <c r="H1539" i="1"/>
  <c r="G1539" i="1"/>
  <c r="D1539" i="1"/>
  <c r="C1539"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D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D1260" i="1"/>
  <c r="D1259" i="1"/>
  <c r="H1258" i="1"/>
  <c r="G1258" i="1"/>
  <c r="D1258" i="1"/>
  <c r="C1258" i="1"/>
  <c r="H1257" i="1"/>
  <c r="G1257" i="1"/>
  <c r="D1257" i="1"/>
  <c r="C1257" i="1"/>
  <c r="D1256" i="1"/>
  <c r="D1255" i="1"/>
  <c r="H1254" i="1"/>
  <c r="G1254" i="1"/>
  <c r="D1254" i="1"/>
  <c r="C1254" i="1"/>
  <c r="H1253" i="1"/>
  <c r="G1253" i="1"/>
  <c r="D1253" i="1"/>
  <c r="C1253" i="1"/>
  <c r="D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D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D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G632" i="1"/>
  <c r="D632" i="1"/>
  <c r="C632" i="1"/>
  <c r="H631" i="1"/>
  <c r="G631" i="1"/>
  <c r="D631" i="1"/>
  <c r="C631" i="1"/>
  <c r="D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G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D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D474" i="1"/>
  <c r="D473" i="1"/>
  <c r="H472" i="1"/>
  <c r="G472" i="1"/>
  <c r="D472" i="1"/>
  <c r="C472" i="1"/>
  <c r="H471" i="1"/>
  <c r="G471" i="1"/>
  <c r="D471" i="1"/>
  <c r="C471" i="1"/>
  <c r="D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D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G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D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D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H301" i="1"/>
  <c r="G301" i="1"/>
  <c r="D301" i="1"/>
  <c r="C301" i="1"/>
  <c r="H300" i="1"/>
  <c r="G300" i="1"/>
  <c r="D300" i="1"/>
  <c r="C300"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D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D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D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C137" i="1"/>
  <c r="C136" i="1"/>
  <c r="H135" i="1"/>
  <c r="G135" i="1"/>
  <c r="D135" i="1"/>
  <c r="C135" i="1"/>
  <c r="H134" i="1"/>
  <c r="G134" i="1"/>
  <c r="D134" i="1"/>
  <c r="C134" i="1"/>
  <c r="H133" i="1"/>
  <c r="G133" i="1"/>
  <c r="D133" i="1"/>
  <c r="C133" i="1"/>
  <c r="H132" i="1"/>
  <c r="G132" i="1"/>
  <c r="D132" i="1"/>
  <c r="C132" i="1"/>
  <c r="H131" i="1"/>
  <c r="G131" i="1"/>
  <c r="D131" i="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H59" i="1"/>
  <c r="G59" i="1"/>
  <c r="D59" i="1"/>
  <c r="C59" i="1"/>
  <c r="H58" i="1"/>
  <c r="G58" i="1"/>
  <c r="D58" i="1"/>
  <c r="C58" i="1"/>
  <c r="H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648" i="4" l="1"/>
  <c r="D642" i="1" s="1"/>
  <c r="G299" i="1"/>
  <c r="H1544" i="1"/>
  <c r="G1544" i="1"/>
  <c r="J1544" i="1"/>
  <c r="I1580" i="1"/>
  <c r="H1589" i="1"/>
  <c r="G1589" i="1"/>
  <c r="H1601" i="1"/>
  <c r="G1601" i="1"/>
  <c r="H1613" i="1"/>
  <c r="G1613" i="1"/>
  <c r="H1637" i="1"/>
  <c r="G1637" i="1"/>
  <c r="H1645" i="1"/>
  <c r="G1645" i="1"/>
  <c r="H1657" i="1"/>
  <c r="G1657" i="1"/>
  <c r="H1665" i="1"/>
  <c r="G1665" i="1"/>
  <c r="H1673" i="1"/>
  <c r="G1673" i="1"/>
  <c r="H1681" i="1"/>
  <c r="G1681" i="1"/>
  <c r="H1685" i="1"/>
  <c r="G1685" i="1"/>
  <c r="D49" i="1"/>
  <c r="E49" i="4"/>
  <c r="D45" i="1" s="1"/>
  <c r="F636" i="4"/>
  <c r="C630" i="1"/>
  <c r="F248" i="5"/>
  <c r="C1252" i="1"/>
  <c r="I27" i="3"/>
  <c r="D1431" i="1"/>
  <c r="G1409" i="1"/>
  <c r="H1542" i="1"/>
  <c r="G1542" i="1"/>
  <c r="I1542" i="1" s="1"/>
  <c r="J1542" i="1"/>
  <c r="I1549" i="1"/>
  <c r="I1550" i="1"/>
  <c r="I1553" i="1"/>
  <c r="I1554" i="1"/>
  <c r="I1559" i="1"/>
  <c r="I1560" i="1"/>
  <c r="J1565" i="1"/>
  <c r="H1567" i="1"/>
  <c r="I1567" i="1" s="1"/>
  <c r="J1569" i="1"/>
  <c r="I1573" i="1"/>
  <c r="I1576" i="1"/>
  <c r="H1578" i="1"/>
  <c r="I1578" i="1" s="1"/>
  <c r="J1580" i="1"/>
  <c r="E140" i="4"/>
  <c r="D136" i="1" s="1"/>
  <c r="D137" i="1"/>
  <c r="D279" i="1"/>
  <c r="E273" i="4"/>
  <c r="D269" i="1" s="1"/>
  <c r="F476" i="4"/>
  <c r="D466" i="4"/>
  <c r="C470" i="1"/>
  <c r="F480" i="4"/>
  <c r="D479" i="4"/>
  <c r="C474" i="1"/>
  <c r="G336" i="9"/>
  <c r="E336" i="9" s="1"/>
  <c r="B336" i="9" s="1"/>
  <c r="C1182" i="1"/>
  <c r="F178" i="5"/>
  <c r="H337" i="9"/>
  <c r="D1201" i="1"/>
  <c r="D22" i="7"/>
  <c r="C1556" i="1"/>
  <c r="H34" i="3"/>
  <c r="C1571" i="1"/>
  <c r="H35" i="3"/>
  <c r="C1577" i="1"/>
  <c r="H1593" i="1"/>
  <c r="G1593" i="1"/>
  <c r="H1609" i="1"/>
  <c r="G1609" i="1"/>
  <c r="H1617" i="1"/>
  <c r="G1617" i="1"/>
  <c r="H1625" i="1"/>
  <c r="G1625" i="1"/>
  <c r="H1633" i="1"/>
  <c r="G1633" i="1"/>
  <c r="H1653" i="1"/>
  <c r="G1653" i="1"/>
  <c r="H1661" i="1"/>
  <c r="G1661" i="1"/>
  <c r="H1677" i="1"/>
  <c r="G1677" i="1"/>
  <c r="D49" i="4"/>
  <c r="F64" i="4"/>
  <c r="C60" i="1"/>
  <c r="C160" i="1"/>
  <c r="F526" i="4"/>
  <c r="D522" i="4"/>
  <c r="C520" i="1"/>
  <c r="F256" i="5"/>
  <c r="D255" i="5"/>
  <c r="D251" i="5" s="1"/>
  <c r="C1260" i="1"/>
  <c r="H1548" i="1"/>
  <c r="H1552" i="1"/>
  <c r="H1558" i="1"/>
  <c r="I1558" i="1" s="1"/>
  <c r="H1562" i="1"/>
  <c r="I1562" i="1" s="1"/>
  <c r="I1566" i="1"/>
  <c r="I1570" i="1"/>
  <c r="H1572" i="1"/>
  <c r="H1575" i="1"/>
  <c r="I1581" i="1"/>
  <c r="E230" i="4"/>
  <c r="D226" i="1" s="1"/>
  <c r="D227" i="1"/>
  <c r="F250" i="4"/>
  <c r="C246" i="1"/>
  <c r="E373" i="4"/>
  <c r="D368" i="1" s="1"/>
  <c r="D383" i="1"/>
  <c r="F407" i="4"/>
  <c r="D406" i="4"/>
  <c r="C402" i="1"/>
  <c r="F440" i="4"/>
  <c r="C434" i="1"/>
  <c r="D530" i="1"/>
  <c r="F571" i="4"/>
  <c r="C565" i="1"/>
  <c r="E177" i="5"/>
  <c r="H338" i="9"/>
  <c r="D1207" i="1"/>
  <c r="F129" i="6"/>
  <c r="C1525" i="1"/>
  <c r="H1585" i="1"/>
  <c r="G1585" i="1"/>
  <c r="H1597" i="1"/>
  <c r="G1597" i="1"/>
  <c r="H1605" i="1"/>
  <c r="G1605" i="1"/>
  <c r="H1629" i="1"/>
  <c r="G1629" i="1"/>
  <c r="H1641" i="1"/>
  <c r="G1641" i="1"/>
  <c r="H1649" i="1"/>
  <c r="G1649" i="1"/>
  <c r="H1669" i="1"/>
  <c r="G1669" i="1"/>
  <c r="F35" i="5"/>
  <c r="C1040" i="1"/>
  <c r="F252" i="5"/>
  <c r="C1256" i="1"/>
  <c r="H1546" i="1"/>
  <c r="G1546" i="1"/>
  <c r="J1546" i="1"/>
  <c r="I1548" i="1"/>
  <c r="I1552" i="1"/>
  <c r="H1565" i="1"/>
  <c r="I1565" i="1" s="1"/>
  <c r="H1569" i="1"/>
  <c r="I1569" i="1" s="1"/>
  <c r="I1575" i="1"/>
  <c r="H1580" i="1"/>
  <c r="E106" i="4"/>
  <c r="D102" i="1" s="1"/>
  <c r="D103" i="1"/>
  <c r="F208" i="4"/>
  <c r="C204" i="1"/>
  <c r="F222" i="4"/>
  <c r="D221" i="4"/>
  <c r="C218" i="1"/>
  <c r="F355" i="4"/>
  <c r="D354" i="4"/>
  <c r="C350" i="1"/>
  <c r="F71" i="5"/>
  <c r="D70" i="5"/>
  <c r="C1076" i="1"/>
  <c r="F119" i="5"/>
  <c r="C1124" i="1"/>
  <c r="F147" i="5"/>
  <c r="C1152" i="1"/>
  <c r="D35" i="6"/>
  <c r="F54" i="6"/>
  <c r="C1450" i="1"/>
  <c r="F153" i="4"/>
  <c r="D273" i="4"/>
  <c r="F278" i="4"/>
  <c r="E417" i="4"/>
  <c r="D412" i="1" s="1"/>
  <c r="E360" i="4"/>
  <c r="E491" i="4"/>
  <c r="D485" i="1" s="1"/>
  <c r="F542" i="4"/>
  <c r="D536" i="4"/>
  <c r="F6" i="6"/>
  <c r="D5" i="6"/>
  <c r="F90" i="6"/>
  <c r="D89" i="6"/>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28" i="1"/>
  <c r="G1632" i="1"/>
  <c r="G1636" i="1"/>
  <c r="G1640" i="1"/>
  <c r="G1644" i="1"/>
  <c r="G1648" i="1"/>
  <c r="G1652" i="1"/>
  <c r="G1656" i="1"/>
  <c r="G1660" i="1"/>
  <c r="G1664" i="1"/>
  <c r="G1668" i="1"/>
  <c r="G1672" i="1"/>
  <c r="G1676" i="1"/>
  <c r="G1680" i="1"/>
  <c r="G1684" i="1"/>
  <c r="D106" i="4"/>
  <c r="F165" i="4"/>
  <c r="E164" i="4"/>
  <c r="D160" i="1" s="1"/>
  <c r="D230" i="4"/>
  <c r="F432" i="4"/>
  <c r="D431" i="4"/>
  <c r="F492" i="4"/>
  <c r="D491" i="4"/>
  <c r="F594" i="4"/>
  <c r="D584" i="4"/>
  <c r="F598" i="4"/>
  <c r="D597" i="4"/>
  <c r="D648" i="4"/>
  <c r="I21" i="3"/>
  <c r="E6" i="5"/>
  <c r="F220" i="5"/>
  <c r="D219" i="5"/>
  <c r="D5" i="7"/>
  <c r="G342" i="9"/>
  <c r="E342" i="9" s="1"/>
  <c r="F44" i="4"/>
  <c r="D43" i="4"/>
  <c r="F309" i="4"/>
  <c r="F361" i="4"/>
  <c r="D360" i="4"/>
  <c r="F428" i="4"/>
  <c r="E584" i="4"/>
  <c r="D578" i="1" s="1"/>
  <c r="D629" i="4"/>
  <c r="F13" i="5"/>
  <c r="D12" i="5"/>
  <c r="E69" i="5"/>
  <c r="E219" i="5"/>
  <c r="E5" i="6"/>
  <c r="D114" i="6"/>
  <c r="E5" i="7"/>
  <c r="D44" i="8"/>
  <c r="G203" i="9"/>
  <c r="E203" i="9" s="1"/>
  <c r="B203" i="9" s="1"/>
  <c r="E156" i="9"/>
  <c r="B156" i="9" s="1"/>
  <c r="D647" i="4"/>
  <c r="G316" i="9"/>
  <c r="G315" i="9"/>
  <c r="E315" i="9" s="1"/>
  <c r="B315" i="9" s="1"/>
  <c r="F181" i="5"/>
  <c r="F197" i="5"/>
  <c r="F203" i="5"/>
  <c r="B43" i="9"/>
  <c r="B59" i="9"/>
  <c r="G181" i="9"/>
  <c r="E181" i="9" s="1"/>
  <c r="B181" i="9" s="1"/>
  <c r="G189" i="9"/>
  <c r="E189" i="9" s="1"/>
  <c r="B189" i="9" s="1"/>
  <c r="G197" i="9"/>
  <c r="E197" i="9" s="1"/>
  <c r="B197" i="9" s="1"/>
  <c r="G205" i="9"/>
  <c r="E205" i="9" s="1"/>
  <c r="B205" i="9" s="1"/>
  <c r="D134" i="4"/>
  <c r="D202" i="4"/>
  <c r="D152" i="4" s="1"/>
  <c r="D373" i="4"/>
  <c r="E314" i="9"/>
  <c r="B314" i="9" s="1"/>
  <c r="H316" i="9"/>
  <c r="H315" i="9"/>
  <c r="B31" i="9"/>
  <c r="E33" i="9"/>
  <c r="B33" i="9" s="1"/>
  <c r="B51" i="9"/>
  <c r="B63" i="9"/>
  <c r="E73" i="9"/>
  <c r="B73" i="9" s="1"/>
  <c r="E85" i="9"/>
  <c r="B85" i="9" s="1"/>
  <c r="B91" i="9"/>
  <c r="E101" i="9"/>
  <c r="B101" i="9" s="1"/>
  <c r="B107" i="9"/>
  <c r="E117" i="9"/>
  <c r="B117" i="9" s="1"/>
  <c r="B123" i="9"/>
  <c r="E133" i="9"/>
  <c r="B133" i="9" s="1"/>
  <c r="G187" i="9"/>
  <c r="E187" i="9" s="1"/>
  <c r="B187" i="9" s="1"/>
  <c r="G195" i="9"/>
  <c r="E195" i="9" s="1"/>
  <c r="B195" i="9" s="1"/>
  <c r="G24" i="9"/>
  <c r="E24" i="9" s="1"/>
  <c r="E337" i="9"/>
  <c r="B337" i="9" s="1"/>
  <c r="E338" i="9"/>
  <c r="B338" i="9" s="1"/>
  <c r="G310" i="9"/>
  <c r="H309" i="9"/>
  <c r="M228" i="9"/>
  <c r="G309" i="9"/>
  <c r="E309" i="9" s="1"/>
  <c r="B309" i="9" s="1"/>
  <c r="H308" i="9"/>
  <c r="E308" i="9" s="1"/>
  <c r="B308" i="9" s="1"/>
  <c r="G302" i="9"/>
  <c r="E302" i="9" s="1"/>
  <c r="B302" i="9" s="1"/>
  <c r="G301" i="9"/>
  <c r="E301" i="9" s="1"/>
  <c r="B301" i="9" s="1"/>
  <c r="G300" i="9"/>
  <c r="E300" i="9" s="1"/>
  <c r="B300" i="9" s="1"/>
  <c r="L228" i="9"/>
  <c r="F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180" i="9"/>
  <c r="H179" i="9"/>
  <c r="H310" i="9"/>
  <c r="G179" i="9"/>
  <c r="E179" i="9" s="1"/>
  <c r="B179" i="9" s="1"/>
  <c r="G178" i="9"/>
  <c r="E178" i="9" s="1"/>
  <c r="B178" i="9" s="1"/>
  <c r="G177" i="9"/>
  <c r="E177" i="9" s="1"/>
  <c r="B177" i="9" s="1"/>
  <c r="G176" i="9"/>
  <c r="E176" i="9" s="1"/>
  <c r="B176" i="9" s="1"/>
  <c r="G175" i="9"/>
  <c r="E175" i="9" s="1"/>
  <c r="B175" i="9" s="1"/>
  <c r="G174" i="9"/>
  <c r="E174" i="9" s="1"/>
  <c r="B174" i="9" s="1"/>
  <c r="G210" i="9"/>
  <c r="E210" i="9" s="1"/>
  <c r="B210" i="9" s="1"/>
  <c r="G209" i="9"/>
  <c r="E209" i="9" s="1"/>
  <c r="B209" i="9" s="1"/>
  <c r="G208" i="9"/>
  <c r="E208" i="9" s="1"/>
  <c r="B208" i="9" s="1"/>
  <c r="L207" i="9"/>
  <c r="F207" i="9" s="1"/>
  <c r="G207" i="9"/>
  <c r="E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I10" i="9"/>
  <c r="B35" i="9"/>
  <c r="E49" i="9"/>
  <c r="B49" i="9" s="1"/>
  <c r="E57" i="9"/>
  <c r="B57" i="9" s="1"/>
  <c r="E69" i="9"/>
  <c r="B69" i="9" s="1"/>
  <c r="E81" i="9"/>
  <c r="B81" i="9" s="1"/>
  <c r="B87" i="9"/>
  <c r="E97" i="9"/>
  <c r="B97" i="9" s="1"/>
  <c r="B103" i="9"/>
  <c r="E113" i="9"/>
  <c r="B113" i="9" s="1"/>
  <c r="B119" i="9"/>
  <c r="E129" i="9"/>
  <c r="B129" i="9" s="1"/>
  <c r="B135" i="9"/>
  <c r="G185" i="9"/>
  <c r="E185" i="9" s="1"/>
  <c r="B185" i="9" s="1"/>
  <c r="G193" i="9"/>
  <c r="E193" i="9" s="1"/>
  <c r="B193" i="9" s="1"/>
  <c r="G201" i="9"/>
  <c r="E201" i="9" s="1"/>
  <c r="B201" i="9" s="1"/>
  <c r="G211" i="9"/>
  <c r="E211" i="9" s="1"/>
  <c r="B211" i="9" s="1"/>
  <c r="E147" i="9"/>
  <c r="B147" i="9" s="1"/>
  <c r="B153" i="9"/>
  <c r="E159" i="9"/>
  <c r="B159" i="9" s="1"/>
  <c r="B169" i="9"/>
  <c r="E143" i="9"/>
  <c r="B143" i="9" s="1"/>
  <c r="B149" i="9"/>
  <c r="B161" i="9"/>
  <c r="B145" i="9"/>
  <c r="E155" i="9"/>
  <c r="B155" i="9" s="1"/>
  <c r="B157" i="9"/>
  <c r="B228" i="9"/>
  <c r="B232" i="9"/>
  <c r="F245" i="9"/>
  <c r="B245" i="9" s="1"/>
  <c r="B268" i="9"/>
  <c r="B276" i="9"/>
  <c r="B283" i="9"/>
  <c r="B284" i="9"/>
  <c r="B291" i="9"/>
  <c r="B292" i="9"/>
  <c r="E318" i="9"/>
  <c r="B318" i="9" s="1"/>
  <c r="B324" i="9"/>
  <c r="E330" i="9"/>
  <c r="B330" i="9" s="1"/>
  <c r="B340" i="9"/>
  <c r="F298" i="9"/>
  <c r="B328" i="9"/>
  <c r="B236" i="9"/>
  <c r="F241" i="9"/>
  <c r="B241" i="9" s="1"/>
  <c r="F253" i="9"/>
  <c r="B253" i="9" s="1"/>
  <c r="B272" i="9"/>
  <c r="B280" i="9"/>
  <c r="B287" i="9"/>
  <c r="B288" i="9"/>
  <c r="B312" i="9"/>
  <c r="E326" i="9"/>
  <c r="B326" i="9" s="1"/>
  <c r="F251" i="5" l="1"/>
  <c r="H24" i="3"/>
  <c r="C1255" i="1"/>
  <c r="D299" i="4"/>
  <c r="C148" i="1"/>
  <c r="H17" i="3"/>
  <c r="F134" i="4"/>
  <c r="C130" i="1"/>
  <c r="I26" i="3"/>
  <c r="D1401" i="1"/>
  <c r="E141" i="6"/>
  <c r="F360" i="4"/>
  <c r="C355" i="1"/>
  <c r="G345" i="9"/>
  <c r="E345" i="9" s="1"/>
  <c r="H32" i="3"/>
  <c r="C1538" i="1"/>
  <c r="F431" i="4"/>
  <c r="D430" i="4"/>
  <c r="C425" i="1"/>
  <c r="H1152" i="1"/>
  <c r="G1152" i="1"/>
  <c r="H1256" i="1"/>
  <c r="G1256" i="1"/>
  <c r="I23" i="3"/>
  <c r="E176" i="5"/>
  <c r="D1180" i="1" s="1"/>
  <c r="D1181" i="1"/>
  <c r="F406" i="4"/>
  <c r="C401" i="1"/>
  <c r="H60" i="1"/>
  <c r="G60" i="1"/>
  <c r="H1577" i="1"/>
  <c r="G1577" i="1"/>
  <c r="G1556" i="1"/>
  <c r="H1556" i="1"/>
  <c r="H474" i="1"/>
  <c r="G474" i="1"/>
  <c r="B207" i="9"/>
  <c r="E316" i="9"/>
  <c r="B316" i="9" s="1"/>
  <c r="K1480" i="9"/>
  <c r="G343" i="9"/>
  <c r="E343" i="9" s="1"/>
  <c r="B343" i="9" s="1"/>
  <c r="I38" i="3"/>
  <c r="C1621" i="1"/>
  <c r="H339" i="9"/>
  <c r="D1223" i="1"/>
  <c r="F629" i="4"/>
  <c r="C623" i="1"/>
  <c r="G339" i="9"/>
  <c r="E339" i="9" s="1"/>
  <c r="B339" i="9" s="1"/>
  <c r="F219" i="5"/>
  <c r="C1223" i="1"/>
  <c r="F648" i="4"/>
  <c r="C642" i="1"/>
  <c r="F106" i="4"/>
  <c r="C102" i="1"/>
  <c r="G347" i="9"/>
  <c r="E347" i="9" s="1"/>
  <c r="D141" i="6"/>
  <c r="F5" i="6"/>
  <c r="H26" i="3"/>
  <c r="C1401" i="1"/>
  <c r="H1450" i="1"/>
  <c r="G1450" i="1"/>
  <c r="F70" i="5"/>
  <c r="D69" i="5"/>
  <c r="C1075" i="1"/>
  <c r="H204" i="1"/>
  <c r="G204" i="1"/>
  <c r="H565" i="1"/>
  <c r="G565" i="1"/>
  <c r="G434" i="1"/>
  <c r="H434" i="1"/>
  <c r="G160" i="1"/>
  <c r="H160" i="1"/>
  <c r="H33" i="3"/>
  <c r="C1555" i="1"/>
  <c r="H1182" i="1"/>
  <c r="G1182" i="1"/>
  <c r="F479" i="4"/>
  <c r="C473" i="1"/>
  <c r="G136" i="1"/>
  <c r="H136" i="1"/>
  <c r="F43" i="4"/>
  <c r="C39" i="1"/>
  <c r="D6" i="4"/>
  <c r="C578" i="1"/>
  <c r="F584" i="4"/>
  <c r="H1076" i="1"/>
  <c r="G1076" i="1"/>
  <c r="F354" i="4"/>
  <c r="C349" i="1"/>
  <c r="H1525" i="1"/>
  <c r="G1525" i="1"/>
  <c r="G246" i="1"/>
  <c r="H246" i="1"/>
  <c r="F255" i="5"/>
  <c r="C1259" i="1"/>
  <c r="F466" i="4"/>
  <c r="C460" i="1"/>
  <c r="G137" i="1"/>
  <c r="H137" i="1"/>
  <c r="H630" i="1"/>
  <c r="G630" i="1"/>
  <c r="E180" i="9"/>
  <c r="B180" i="9" s="1"/>
  <c r="B24" i="9"/>
  <c r="F373" i="4"/>
  <c r="C368" i="1"/>
  <c r="F647" i="4"/>
  <c r="C641" i="1"/>
  <c r="I32" i="3"/>
  <c r="D1538" i="1"/>
  <c r="I22" i="3"/>
  <c r="D1074" i="1"/>
  <c r="D308" i="4"/>
  <c r="D418" i="4" s="1"/>
  <c r="F597" i="4"/>
  <c r="C591" i="1"/>
  <c r="F491" i="4"/>
  <c r="C485" i="1"/>
  <c r="F230" i="4"/>
  <c r="C226" i="1"/>
  <c r="E6" i="4"/>
  <c r="E430" i="4"/>
  <c r="F273" i="4"/>
  <c r="C269" i="1"/>
  <c r="H1124" i="1"/>
  <c r="G1124" i="1"/>
  <c r="G218" i="1"/>
  <c r="H218" i="1"/>
  <c r="I1546" i="1"/>
  <c r="H1207" i="1"/>
  <c r="G1207" i="1"/>
  <c r="H383" i="1"/>
  <c r="G383" i="1"/>
  <c r="G227" i="1"/>
  <c r="H227" i="1"/>
  <c r="H520" i="1"/>
  <c r="G520" i="1"/>
  <c r="F49" i="4"/>
  <c r="C45" i="1"/>
  <c r="H1571" i="1"/>
  <c r="G1571" i="1"/>
  <c r="H1201" i="1"/>
  <c r="G1201" i="1"/>
  <c r="D177" i="5"/>
  <c r="H1252" i="1"/>
  <c r="G1252" i="1"/>
  <c r="I1544" i="1"/>
  <c r="E310" i="9"/>
  <c r="B310" i="9" s="1"/>
  <c r="C198" i="1"/>
  <c r="F202" i="4"/>
  <c r="H19" i="9"/>
  <c r="E19" i="9" s="1"/>
  <c r="B19" i="9" s="1"/>
  <c r="F114" i="6"/>
  <c r="H29" i="3"/>
  <c r="C1510" i="1"/>
  <c r="F12" i="5"/>
  <c r="C1017" i="1"/>
  <c r="D7" i="5"/>
  <c r="E341" i="9"/>
  <c r="B342" i="9"/>
  <c r="D1011" i="1"/>
  <c r="F89" i="6"/>
  <c r="C1485" i="1"/>
  <c r="D535" i="4"/>
  <c r="F536" i="4"/>
  <c r="C530" i="1"/>
  <c r="D355" i="1"/>
  <c r="E418" i="4"/>
  <c r="D413" i="1" s="1"/>
  <c r="E152" i="4"/>
  <c r="H27" i="3"/>
  <c r="F35" i="6"/>
  <c r="C1431" i="1"/>
  <c r="G350" i="1"/>
  <c r="H350" i="1"/>
  <c r="F221" i="4"/>
  <c r="C217" i="1"/>
  <c r="G103" i="1"/>
  <c r="H103" i="1"/>
  <c r="H1040" i="1"/>
  <c r="G1040" i="1"/>
  <c r="E535" i="4"/>
  <c r="G402" i="1"/>
  <c r="H402" i="1"/>
  <c r="H1260" i="1"/>
  <c r="G1260" i="1"/>
  <c r="F522" i="4"/>
  <c r="C516" i="1"/>
  <c r="F164" i="4"/>
  <c r="G470" i="1"/>
  <c r="H470" i="1"/>
  <c r="G279" i="1"/>
  <c r="H279" i="1"/>
  <c r="H49" i="1"/>
  <c r="G49" i="1"/>
  <c r="F418" i="4" l="1"/>
  <c r="C413" i="1"/>
  <c r="E640" i="4"/>
  <c r="D634" i="1" s="1"/>
  <c r="D529" i="1"/>
  <c r="H198" i="1"/>
  <c r="G198" i="1"/>
  <c r="E422" i="4"/>
  <c r="D2" i="1"/>
  <c r="I16" i="3"/>
  <c r="H641" i="1"/>
  <c r="G641" i="1"/>
  <c r="H460" i="1"/>
  <c r="G460" i="1"/>
  <c r="H349" i="1"/>
  <c r="G349" i="1"/>
  <c r="H401" i="1"/>
  <c r="G401" i="1"/>
  <c r="H1538" i="1"/>
  <c r="G1538" i="1"/>
  <c r="H1255" i="1"/>
  <c r="G1255" i="1"/>
  <c r="E639" i="4"/>
  <c r="D633" i="1" s="1"/>
  <c r="D424" i="1"/>
  <c r="G485" i="1"/>
  <c r="H485" i="1"/>
  <c r="G102" i="1"/>
  <c r="H102" i="1"/>
  <c r="H355" i="1"/>
  <c r="G355" i="1"/>
  <c r="D301" i="4"/>
  <c r="F299" i="4"/>
  <c r="C295" i="1"/>
  <c r="D423" i="4"/>
  <c r="I17" i="3"/>
  <c r="D148" i="1"/>
  <c r="H148" i="1" s="1"/>
  <c r="E299" i="4"/>
  <c r="E300" i="4" s="1"/>
  <c r="F7" i="5"/>
  <c r="D6" i="5"/>
  <c r="C1012" i="1"/>
  <c r="H21" i="3"/>
  <c r="G217" i="1"/>
  <c r="H217" i="1"/>
  <c r="H1431" i="1"/>
  <c r="G1431" i="1"/>
  <c r="F535" i="4"/>
  <c r="C529" i="1"/>
  <c r="D640" i="4"/>
  <c r="H299" i="9"/>
  <c r="H1017" i="1"/>
  <c r="G1017" i="1"/>
  <c r="H23" i="3"/>
  <c r="F177" i="5"/>
  <c r="D176" i="5"/>
  <c r="C1181" i="1"/>
  <c r="H269" i="1"/>
  <c r="G269" i="1"/>
  <c r="H226" i="1"/>
  <c r="G226" i="1"/>
  <c r="H591" i="1"/>
  <c r="G591" i="1"/>
  <c r="H578" i="1"/>
  <c r="G578" i="1"/>
  <c r="H1075" i="1"/>
  <c r="G1075" i="1"/>
  <c r="H30" i="3"/>
  <c r="F141" i="6"/>
  <c r="C1537" i="1"/>
  <c r="H642" i="1"/>
  <c r="G642" i="1"/>
  <c r="G425" i="1"/>
  <c r="H425" i="1"/>
  <c r="H130" i="1"/>
  <c r="G130" i="1"/>
  <c r="G148" i="1"/>
  <c r="H530" i="1"/>
  <c r="G530" i="1"/>
  <c r="H1510" i="1"/>
  <c r="G1510" i="1"/>
  <c r="F308" i="4"/>
  <c r="D417" i="4"/>
  <c r="C303" i="1"/>
  <c r="G39" i="1"/>
  <c r="H39" i="1"/>
  <c r="G473" i="1"/>
  <c r="H473" i="1"/>
  <c r="G1555" i="1"/>
  <c r="H1555" i="1"/>
  <c r="H1223" i="1"/>
  <c r="G1223" i="1"/>
  <c r="H516" i="1"/>
  <c r="G516" i="1"/>
  <c r="H1485" i="1"/>
  <c r="G1485" i="1"/>
  <c r="H45" i="1"/>
  <c r="G45" i="1"/>
  <c r="G368" i="1"/>
  <c r="H368" i="1"/>
  <c r="H1259" i="1"/>
  <c r="G1259" i="1"/>
  <c r="D300" i="4"/>
  <c r="F6" i="4"/>
  <c r="D422" i="4"/>
  <c r="C2" i="1"/>
  <c r="H16" i="3"/>
  <c r="H22" i="3"/>
  <c r="F69" i="5"/>
  <c r="C1074" i="1"/>
  <c r="H1401" i="1"/>
  <c r="G1401" i="1"/>
  <c r="E346" i="9"/>
  <c r="B347" i="9"/>
  <c r="H623" i="1"/>
  <c r="G623" i="1"/>
  <c r="H1621" i="1"/>
  <c r="G1621" i="1"/>
  <c r="H11" i="3"/>
  <c r="D639" i="4"/>
  <c r="C424" i="1"/>
  <c r="F430" i="4"/>
  <c r="B345" i="9"/>
  <c r="E344" i="9"/>
  <c r="I10" i="3" s="1"/>
  <c r="I30" i="3"/>
  <c r="D1537" i="1"/>
  <c r="F152" i="4"/>
  <c r="D296" i="1" l="1"/>
  <c r="N3" i="9"/>
  <c r="I11" i="3"/>
  <c r="H1537" i="1"/>
  <c r="G1537" i="1"/>
  <c r="F640" i="4"/>
  <c r="C634" i="1"/>
  <c r="H1012" i="1"/>
  <c r="G1012" i="1"/>
  <c r="E643" i="4"/>
  <c r="D417" i="1"/>
  <c r="H9" i="3"/>
  <c r="C296" i="1"/>
  <c r="F300" i="4"/>
  <c r="H303" i="1"/>
  <c r="G303" i="1"/>
  <c r="H1181" i="1"/>
  <c r="G1181" i="1"/>
  <c r="H529" i="1"/>
  <c r="G529" i="1"/>
  <c r="G306" i="9"/>
  <c r="E306" i="9" s="1"/>
  <c r="B306" i="9" s="1"/>
  <c r="G299" i="9"/>
  <c r="E299" i="9" s="1"/>
  <c r="F6" i="5"/>
  <c r="C1011" i="1"/>
  <c r="F301" i="4"/>
  <c r="C297" i="1"/>
  <c r="F417" i="4"/>
  <c r="C412" i="1"/>
  <c r="F176" i="5"/>
  <c r="C1180" i="1"/>
  <c r="D425" i="4"/>
  <c r="G20" i="9"/>
  <c r="D644" i="4"/>
  <c r="C418" i="1"/>
  <c r="G413" i="1"/>
  <c r="H413" i="1"/>
  <c r="H424" i="1"/>
  <c r="G424" i="1"/>
  <c r="H1074" i="1"/>
  <c r="G1074" i="1"/>
  <c r="H2" i="1"/>
  <c r="G2" i="1"/>
  <c r="F639" i="4"/>
  <c r="C633" i="1"/>
  <c r="D424" i="4"/>
  <c r="F422" i="4"/>
  <c r="D643" i="4"/>
  <c r="C417" i="1"/>
  <c r="E301" i="4"/>
  <c r="D297" i="1" s="1"/>
  <c r="E423" i="4"/>
  <c r="D295" i="1"/>
  <c r="G295" i="1" s="1"/>
  <c r="H295" i="1"/>
  <c r="D646" i="4" l="1"/>
  <c r="C638" i="1"/>
  <c r="B299" i="9"/>
  <c r="H634" i="1"/>
  <c r="G634" i="1"/>
  <c r="H296" i="1"/>
  <c r="G296" i="1"/>
  <c r="D637" i="1"/>
  <c r="E645" i="4"/>
  <c r="D645" i="4"/>
  <c r="F643" i="4"/>
  <c r="C637" i="1"/>
  <c r="E425" i="4"/>
  <c r="D420" i="1" s="1"/>
  <c r="E644" i="4"/>
  <c r="F644" i="4" s="1"/>
  <c r="D418" i="1"/>
  <c r="H20" i="9"/>
  <c r="E20" i="9" s="1"/>
  <c r="B20" i="9" s="1"/>
  <c r="F423" i="4"/>
  <c r="H412" i="1"/>
  <c r="G412" i="1"/>
  <c r="H1011" i="1"/>
  <c r="H8" i="3"/>
  <c r="G1011" i="1"/>
  <c r="H417" i="1"/>
  <c r="G417" i="1"/>
  <c r="H633" i="1"/>
  <c r="G633" i="1"/>
  <c r="H1180" i="1"/>
  <c r="G1180" i="1"/>
  <c r="H297" i="1"/>
  <c r="G297" i="1"/>
  <c r="K3" i="9"/>
  <c r="I9" i="3"/>
  <c r="C419" i="1"/>
  <c r="G418" i="1"/>
  <c r="H418" i="1"/>
  <c r="F425" i="4"/>
  <c r="C420" i="1"/>
  <c r="E424" i="4"/>
  <c r="D419" i="1" s="1"/>
  <c r="M3" i="9" l="1"/>
  <c r="D649" i="4"/>
  <c r="F645" i="4"/>
  <c r="C639" i="1"/>
  <c r="D639" i="1"/>
  <c r="H638" i="1"/>
  <c r="G420" i="1"/>
  <c r="H420" i="1"/>
  <c r="H419" i="1"/>
  <c r="G419" i="1"/>
  <c r="H637" i="1"/>
  <c r="G637" i="1"/>
  <c r="F424" i="4"/>
  <c r="E646" i="4"/>
  <c r="E649" i="4" s="1"/>
  <c r="D638" i="1"/>
  <c r="G638" i="1" s="1"/>
  <c r="D650" i="4"/>
  <c r="C640" i="1"/>
  <c r="F646" i="4"/>
  <c r="I18" i="3" l="1"/>
  <c r="D643" i="1"/>
  <c r="F649" i="4"/>
  <c r="H18" i="3"/>
  <c r="C643" i="1"/>
  <c r="H19" i="3"/>
  <c r="C644" i="1"/>
  <c r="F650" i="4"/>
  <c r="E650" i="4"/>
  <c r="D640" i="1"/>
  <c r="G297" i="9"/>
  <c r="E297" i="9" s="1"/>
  <c r="B297" i="9" s="1"/>
  <c r="H640" i="1"/>
  <c r="G640" i="1"/>
  <c r="H639" i="1"/>
  <c r="G639" i="1"/>
  <c r="G334" i="9"/>
  <c r="E334" i="9" s="1"/>
  <c r="H334" i="9"/>
  <c r="H7" i="3" l="1"/>
  <c r="B334" i="9"/>
  <c r="E298" i="9"/>
  <c r="I8" i="3" s="1"/>
  <c r="I19" i="3"/>
  <c r="D644" i="1"/>
  <c r="H644" i="1" s="1"/>
  <c r="H643" i="1"/>
  <c r="G643" i="1"/>
  <c r="J3" i="9" l="1"/>
  <c r="G644" i="1"/>
  <c r="L293" i="9" l="1"/>
  <c r="F293" i="9" s="1"/>
  <c r="H295" i="9"/>
  <c r="G295" i="9"/>
  <c r="E295" i="9" s="1"/>
  <c r="H18" i="9"/>
  <c r="G18" i="9"/>
  <c r="M16" i="9"/>
  <c r="K13" i="9"/>
  <c r="J10" i="9"/>
  <c r="I7" i="9"/>
  <c r="K9" i="9"/>
  <c r="J6" i="9"/>
  <c r="G22" i="9"/>
  <c r="E22" i="9" s="1"/>
  <c r="B22" i="9" s="1"/>
  <c r="L15" i="9"/>
  <c r="K5" i="9"/>
  <c r="H17" i="9"/>
  <c r="I11" i="9"/>
  <c r="E11" i="9" s="1"/>
  <c r="B11" i="9" s="1"/>
  <c r="G21" i="9"/>
  <c r="J7" i="9"/>
  <c r="I12" i="9"/>
  <c r="I9" i="9"/>
  <c r="E9" i="9" s="1"/>
  <c r="B9" i="9" s="1"/>
  <c r="G15" i="9"/>
  <c r="J9" i="9"/>
  <c r="H15" i="9"/>
  <c r="J13" i="9"/>
  <c r="G17" i="9"/>
  <c r="I8" i="9"/>
  <c r="M15" i="9"/>
  <c r="I5" i="9"/>
  <c r="E5" i="9" s="1"/>
  <c r="K11" i="9"/>
  <c r="H16" i="9"/>
  <c r="J5" i="9"/>
  <c r="L16" i="9"/>
  <c r="K8" i="9"/>
  <c r="K10" i="9"/>
  <c r="G16" i="9"/>
  <c r="H21" i="9"/>
  <c r="K7" i="9"/>
  <c r="J12" i="9"/>
  <c r="J17" i="9"/>
  <c r="I6" i="9"/>
  <c r="E6" i="9" s="1"/>
  <c r="B6" i="9" s="1"/>
  <c r="K12" i="9"/>
  <c r="K6" i="9"/>
  <c r="J11" i="9"/>
  <c r="I17" i="9"/>
  <c r="H22" i="9"/>
  <c r="J8" i="9"/>
  <c r="I13" i="9"/>
  <c r="E10" i="9" l="1"/>
  <c r="B10" i="9" s="1"/>
  <c r="E16" i="9"/>
  <c r="F16" i="9"/>
  <c r="B16" i="9" s="1"/>
  <c r="E12" i="9"/>
  <c r="B12" i="9" s="1"/>
  <c r="B5" i="9"/>
  <c r="E13" i="9"/>
  <c r="B13" i="9" s="1"/>
  <c r="B295" i="9"/>
  <c r="E23" i="9"/>
  <c r="I7" i="3" s="1"/>
  <c r="E8" i="9"/>
  <c r="B8" i="9" s="1"/>
  <c r="E17" i="9"/>
  <c r="B17" i="9" s="1"/>
  <c r="E15" i="9"/>
  <c r="E21" i="9"/>
  <c r="B21" i="9" s="1"/>
  <c r="F15" i="9"/>
  <c r="E7" i="9"/>
  <c r="B7" i="9" s="1"/>
  <c r="E18" i="9"/>
  <c r="B18" i="9" s="1"/>
  <c r="B293" i="9"/>
  <c r="F23" i="9"/>
  <c r="F14" i="9" l="1"/>
  <c r="F3" i="9"/>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<sst xmlns="http://schemas.openxmlformats.org/spreadsheetml/2006/main" count="4719" uniqueCount="3650">
  <si>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</si>
  <si>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</si>
  <si>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</si>
  <si>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</si>
  <si>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</si>
  <si>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</si>
  <si>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</si>
  <si>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</si>
  <si>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</si>
  <si>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</si>
  <si>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</si>
  <si>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</si>
  <si>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</si>
  <si>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</si>
  <si>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</si>
  <si>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</si>
  <si>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</si>
  <si>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</si>
  <si>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</si>
  <si>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</si>
  <si>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</si>
  <si>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</si>
  <si>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</si>
  <si>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</si>
  <si>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</si>
  <si>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</si>
  <si>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</si>
  <si>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</si>
  <si>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</si>
  <si>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</si>
  <si>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</si>
  <si>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PUNITOVCI</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</si>
  <si>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</si>
  <si>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</si>
  <si>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</si>
  <si>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</si>
  <si>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</si>
  <si>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</si>
  <si>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</si>
  <si>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</si>
  <si>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</si>
  <si>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</si>
  <si>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</si>
  <si>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</si>
  <si>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</si>
  <si>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</si>
  <si>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</si>
  <si>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</si>
  <si>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</si>
  <si>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</si>
  <si>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</si>
  <si>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</si>
  <si>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</si>
  <si>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</si>
  <si>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</si>
  <si>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</si>
  <si>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36799 - OPĆINA PUNITOVCI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</si>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</sst>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803540.35</v>
      </c>
      <c r="D2" s="6">
        <f>'PR-RAS'!E6</f>
        <v>830717.46000000008</v>
      </c>
      <c r="E2" s="6">
        <v>0</v>
      </c>
      <c r="F2" s="6">
        <v>0</v>
      </c>
      <c r="G2" s="7">
        <f t="shared" ref="G2:G274" si="0">(B2/1000)*(C2*1+D2*2)</f>
        <v>2464.9752699999999</v>
      </c>
      <c r="H2" s="7">
        <f t="shared" ref="H2:H27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182272.28</v>
      </c>
      <c r="D3" s="1">
        <f>'PR-RAS'!E7</f>
        <v>295384.88</v>
      </c>
      <c r="E3" s="1">
        <v>0</v>
      </c>
      <c r="F3" s="1">
        <v>0</v>
      </c>
      <c r="G3" s="2">
        <f t="shared" si="0"/>
        <v>1546.0840800000001</v>
      </c>
      <c r="H3" s="2">
        <f t="shared" si="1"/>
        <v>0.39999999999417923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178485.01</v>
      </c>
      <c r="D4" s="1">
        <f>'PR-RAS'!E8</f>
        <v>288341.2</v>
      </c>
      <c r="E4" s="1">
        <v>0</v>
      </c>
      <c r="F4" s="1">
        <v>0</v>
      </c>
      <c r="G4" s="2">
        <f t="shared" si="0"/>
        <v>2265.5022300000001</v>
      </c>
      <c r="H4" s="2">
        <f t="shared" si="1"/>
        <v>0.21000000002095476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213531.77</v>
      </c>
      <c r="D5" s="1">
        <f>'PR-RAS'!E9</f>
        <v>288341.2</v>
      </c>
      <c r="E5" s="1">
        <v>0</v>
      </c>
      <c r="F5" s="1">
        <v>0</v>
      </c>
      <c r="G5" s="2">
        <f t="shared" si="0"/>
        <v>3160.8566800000003</v>
      </c>
      <c r="H5" s="2">
        <f t="shared" si="1"/>
        <v>0.43000000002211891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51775.48</v>
      </c>
      <c r="D9" s="1">
        <f>'PR-RAS'!E13</f>
        <v>0</v>
      </c>
      <c r="E9" s="1">
        <v>0</v>
      </c>
      <c r="F9" s="1">
        <v>0</v>
      </c>
      <c r="G9" s="2">
        <f t="shared" si="0"/>
        <v>414.20384000000001</v>
      </c>
      <c r="H9" s="2">
        <f t="shared" si="1"/>
        <v>0.48000000000320142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86822.24</v>
      </c>
      <c r="D11" s="1">
        <f>'PR-RAS'!E15</f>
        <v>0</v>
      </c>
      <c r="E11" s="1">
        <v>0</v>
      </c>
      <c r="F11" s="1">
        <v>0</v>
      </c>
      <c r="G11" s="2">
        <f t="shared" si="0"/>
        <v>868.22240000000011</v>
      </c>
      <c r="H11" s="2">
        <f t="shared" si="1"/>
        <v>0.24000000000523869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3757.02</v>
      </c>
      <c r="D19" s="1">
        <f>'PR-RAS'!E23</f>
        <v>6667.19</v>
      </c>
      <c r="E19" s="1">
        <v>0</v>
      </c>
      <c r="F19" s="1">
        <v>0</v>
      </c>
      <c r="G19" s="2">
        <f t="shared" si="0"/>
        <v>307.64519999999993</v>
      </c>
      <c r="H19" s="2">
        <f t="shared" si="1"/>
        <v>0.20999999999958163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3757.02</v>
      </c>
      <c r="D23" s="1">
        <f>'PR-RAS'!E27</f>
        <v>6667.19</v>
      </c>
      <c r="E23" s="1">
        <v>0</v>
      </c>
      <c r="F23" s="1">
        <v>0</v>
      </c>
      <c r="G23" s="2">
        <f t="shared" si="0"/>
        <v>376.0107999999999</v>
      </c>
      <c r="H23" s="2">
        <f t="shared" si="1"/>
        <v>0.20999999999958163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30.25</v>
      </c>
      <c r="D25" s="1">
        <f>'PR-RAS'!E29</f>
        <v>376.49</v>
      </c>
      <c r="E25" s="1">
        <v>0</v>
      </c>
      <c r="F25" s="1">
        <v>0</v>
      </c>
      <c r="G25" s="2">
        <f t="shared" si="0"/>
        <v>18.797520000000002</v>
      </c>
      <c r="H25" s="2">
        <f t="shared" si="1"/>
        <v>0.74000000000000909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30.25</v>
      </c>
      <c r="D27" s="1">
        <f>'PR-RAS'!E31</f>
        <v>376.49</v>
      </c>
      <c r="E27" s="1">
        <v>0</v>
      </c>
      <c r="F27" s="1">
        <v>0</v>
      </c>
      <c r="G27" s="2">
        <f t="shared" si="0"/>
        <v>20.363979999999998</v>
      </c>
      <c r="H27" s="2">
        <f t="shared" si="1"/>
        <v>0.74000000000000909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554205.43999999994</v>
      </c>
      <c r="D45" s="1">
        <f>'PR-RAS'!E49</f>
        <v>467708.22000000003</v>
      </c>
      <c r="E45" s="1">
        <v>0</v>
      </c>
      <c r="F45" s="1">
        <v>0</v>
      </c>
      <c r="G45" s="2">
        <f t="shared" si="0"/>
        <v>65543.36271999999</v>
      </c>
      <c r="H45" s="2">
        <f t="shared" si="1"/>
        <v>0.65999999997438863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222856.08</v>
      </c>
      <c r="D54" s="1">
        <f>'PR-RAS'!E58</f>
        <v>258548.16</v>
      </c>
      <c r="E54" s="1">
        <v>0</v>
      </c>
      <c r="F54" s="1">
        <v>0</v>
      </c>
      <c r="G54" s="2">
        <f t="shared" si="0"/>
        <v>39217.477200000001</v>
      </c>
      <c r="H54" s="2">
        <f t="shared" si="1"/>
        <v>0.23999999999068677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222856.08</v>
      </c>
      <c r="D55" s="1">
        <f>'PR-RAS'!E59</f>
        <v>243548.16</v>
      </c>
      <c r="E55" s="1">
        <v>0</v>
      </c>
      <c r="F55" s="1">
        <v>0</v>
      </c>
      <c r="G55" s="2">
        <f t="shared" si="0"/>
        <v>38337.429600000003</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15000</v>
      </c>
      <c r="E56" s="1">
        <v>0</v>
      </c>
      <c r="F56" s="1">
        <v>0</v>
      </c>
      <c r="G56" s="2">
        <f t="shared" si="0"/>
        <v>1650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6900.3</v>
      </c>
      <c r="E57" s="1">
        <v>0</v>
      </c>
      <c r="F57" s="1">
        <v>0</v>
      </c>
      <c r="G57" s="2">
        <f t="shared" si="0"/>
        <v>772.83360000000005</v>
      </c>
      <c r="H57" s="2">
        <f t="shared" si="1"/>
        <v>0.3000000000001819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6900.3</v>
      </c>
      <c r="E58" s="1">
        <v>0</v>
      </c>
      <c r="F58" s="1">
        <v>0</v>
      </c>
      <c r="G58" s="2">
        <f t="shared" si="0"/>
        <v>786.63420000000008</v>
      </c>
      <c r="H58" s="2">
        <f t="shared" si="1"/>
        <v>0.3000000000001819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331349.36</v>
      </c>
      <c r="D70" s="1">
        <f>'PR-RAS'!E74</f>
        <v>202259.76</v>
      </c>
      <c r="E70" s="1">
        <v>0</v>
      </c>
      <c r="F70" s="1">
        <v>0</v>
      </c>
      <c r="G70" s="2">
        <f t="shared" si="0"/>
        <v>50774.952720000001</v>
      </c>
      <c r="H70" s="2">
        <f t="shared" si="1"/>
        <v>0.59999999997671694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305760.42</v>
      </c>
      <c r="D71" s="1">
        <f>'PR-RAS'!E75</f>
        <v>202259.76</v>
      </c>
      <c r="E71" s="1">
        <v>0</v>
      </c>
      <c r="F71" s="1">
        <v>0</v>
      </c>
      <c r="G71" s="2">
        <f t="shared" si="0"/>
        <v>49719.595800000003</v>
      </c>
      <c r="H71" s="2">
        <f t="shared" si="1"/>
        <v>0.65999999997438863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25588.94</v>
      </c>
      <c r="D72" s="1">
        <f>'PR-RAS'!E76</f>
        <v>0</v>
      </c>
      <c r="E72" s="1">
        <v>0</v>
      </c>
      <c r="F72" s="1">
        <v>0</v>
      </c>
      <c r="G72" s="2">
        <f t="shared" si="0"/>
        <v>1816.8147399999998</v>
      </c>
      <c r="H72" s="2">
        <f t="shared" si="1"/>
        <v>6.0000000001309672E-2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9322.4</v>
      </c>
      <c r="D78" s="1">
        <f>'PR-RAS'!E82</f>
        <v>9718.74</v>
      </c>
      <c r="E78" s="1">
        <v>0</v>
      </c>
      <c r="F78" s="1">
        <v>0</v>
      </c>
      <c r="G78" s="2">
        <f t="shared" si="0"/>
        <v>2214.5107599999997</v>
      </c>
      <c r="H78" s="2">
        <f t="shared" si="1"/>
        <v>0.65999999999985448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9322.4</v>
      </c>
      <c r="D87" s="1">
        <f>'PR-RAS'!E91</f>
        <v>9718.74</v>
      </c>
      <c r="E87" s="1">
        <v>0</v>
      </c>
      <c r="F87" s="1">
        <v>0</v>
      </c>
      <c r="G87" s="2">
        <f t="shared" si="0"/>
        <v>2473.3496799999994</v>
      </c>
      <c r="H87" s="2">
        <f t="shared" si="1"/>
        <v>0.65999999999985448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3098.74</v>
      </c>
      <c r="D88" s="1">
        <f>'PR-RAS'!E92</f>
        <v>0</v>
      </c>
      <c r="E88" s="1">
        <v>0</v>
      </c>
      <c r="F88" s="1">
        <v>0</v>
      </c>
      <c r="G88" s="2">
        <f t="shared" si="0"/>
        <v>269.59037999999998</v>
      </c>
      <c r="H88" s="2">
        <f t="shared" si="1"/>
        <v>0.26000000000021828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6223.66</v>
      </c>
      <c r="D89" s="1">
        <f>'PR-RAS'!E93</f>
        <v>9718.74</v>
      </c>
      <c r="E89" s="1">
        <v>0</v>
      </c>
      <c r="F89" s="1">
        <v>0</v>
      </c>
      <c r="G89" s="2">
        <f t="shared" si="0"/>
        <v>2258.1803199999999</v>
      </c>
      <c r="H89" s="2">
        <f t="shared" si="1"/>
        <v>0.6000000000003638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57740.229999999996</v>
      </c>
      <c r="D102" s="1">
        <f>'PR-RAS'!E106</f>
        <v>57905.619999999995</v>
      </c>
      <c r="E102" s="1">
        <v>0</v>
      </c>
      <c r="F102" s="1">
        <v>0</v>
      </c>
      <c r="G102" s="2">
        <f t="shared" si="0"/>
        <v>17528.698469999999</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53198.89</v>
      </c>
      <c r="D108" s="1">
        <f>'PR-RAS'!E112</f>
        <v>49435.839999999997</v>
      </c>
      <c r="E108" s="1">
        <v>0</v>
      </c>
      <c r="F108" s="1">
        <v>0</v>
      </c>
      <c r="G108" s="2">
        <f t="shared" si="0"/>
        <v>16271.55099</v>
      </c>
      <c r="H108" s="2">
        <f t="shared" si="1"/>
        <v>0.27000000000407454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3.55</v>
      </c>
      <c r="D110" s="1">
        <f>'PR-RAS'!E114</f>
        <v>0</v>
      </c>
      <c r="E110" s="1">
        <v>0</v>
      </c>
      <c r="F110" s="1">
        <v>0</v>
      </c>
      <c r="G110" s="2">
        <f t="shared" si="0"/>
        <v>0.38694999999999996</v>
      </c>
      <c r="H110" s="2">
        <f t="shared" si="1"/>
        <v>0.45000000000000018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53195.34</v>
      </c>
      <c r="D113" s="1">
        <f>'PR-RAS'!E117</f>
        <v>49435.839999999997</v>
      </c>
      <c r="E113" s="1">
        <v>0</v>
      </c>
      <c r="F113" s="1">
        <v>0</v>
      </c>
      <c r="G113" s="2">
        <f t="shared" si="0"/>
        <v>17031.506239999999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4541.34</v>
      </c>
      <c r="D116" s="1">
        <f>'PR-RAS'!E120</f>
        <v>8469.7800000000007</v>
      </c>
      <c r="E116" s="1">
        <v>0</v>
      </c>
      <c r="F116" s="1">
        <v>0</v>
      </c>
      <c r="G116" s="2">
        <f t="shared" si="0"/>
        <v>2470.3035000000004</v>
      </c>
      <c r="H116" s="2">
        <f t="shared" si="1"/>
        <v>0.55999999999949068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1846.54</v>
      </c>
      <c r="D117" s="1">
        <f>'PR-RAS'!E121</f>
        <v>71.540000000000006</v>
      </c>
      <c r="E117" s="1">
        <v>0</v>
      </c>
      <c r="F117" s="1">
        <v>0</v>
      </c>
      <c r="G117" s="2">
        <f t="shared" si="0"/>
        <v>230.79592</v>
      </c>
      <c r="H117" s="2">
        <f t="shared" si="1"/>
        <v>0.92000000000003013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2694.8</v>
      </c>
      <c r="D118" s="1">
        <f>'PR-RAS'!E122</f>
        <v>8398.24</v>
      </c>
      <c r="E118" s="1">
        <v>0</v>
      </c>
      <c r="F118" s="1">
        <v>0</v>
      </c>
      <c r="G118" s="2">
        <f t="shared" si="0"/>
        <v>2280.4797600000002</v>
      </c>
      <c r="H118" s="2">
        <f t="shared" si="1"/>
        <v>0.43999999999959982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534175.41</v>
      </c>
      <c r="D148" s="1">
        <f>'PR-RAS'!E152</f>
        <v>905363.26</v>
      </c>
      <c r="E148" s="1">
        <v>0</v>
      </c>
      <c r="F148" s="1">
        <v>0</v>
      </c>
      <c r="G148" s="2">
        <f t="shared" si="0"/>
        <v>344700.58370999998</v>
      </c>
      <c r="H148" s="2">
        <f t="shared" si="1"/>
        <v>0.67000000004190952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218635.34000000003</v>
      </c>
      <c r="D149" s="1">
        <f>'PR-RAS'!E153</f>
        <v>441483.38</v>
      </c>
      <c r="E149" s="1">
        <v>0</v>
      </c>
      <c r="F149" s="1">
        <v>0</v>
      </c>
      <c r="G149" s="2">
        <f t="shared" si="0"/>
        <v>163037.11079999999</v>
      </c>
      <c r="H149" s="2">
        <f t="shared" si="1"/>
        <v>0.72000000003026798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183310.54</v>
      </c>
      <c r="D150" s="1">
        <f>'PR-RAS'!E154</f>
        <v>362441.5</v>
      </c>
      <c r="E150" s="1">
        <v>0</v>
      </c>
      <c r="F150" s="1">
        <v>0</v>
      </c>
      <c r="G150" s="2">
        <f t="shared" si="0"/>
        <v>135320.83746000001</v>
      </c>
      <c r="H150" s="2">
        <f t="shared" si="1"/>
        <v>0.95999999999185093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183310.54</v>
      </c>
      <c r="D151" s="1">
        <f>'PR-RAS'!E155</f>
        <v>362441.5</v>
      </c>
      <c r="E151" s="1">
        <v>0</v>
      </c>
      <c r="F151" s="1">
        <v>0</v>
      </c>
      <c r="G151" s="2">
        <f t="shared" si="0"/>
        <v>136229.03099999999</v>
      </c>
      <c r="H151" s="2">
        <f t="shared" si="1"/>
        <v>0.95999999999185093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7504.07</v>
      </c>
      <c r="D155" s="1">
        <f>'PR-RAS'!E159</f>
        <v>19218.580000000002</v>
      </c>
      <c r="E155" s="1">
        <v>0</v>
      </c>
      <c r="F155" s="1">
        <v>0</v>
      </c>
      <c r="G155" s="2">
        <f t="shared" si="0"/>
        <v>7074.9494200000008</v>
      </c>
      <c r="H155" s="2">
        <f t="shared" si="1"/>
        <v>0.48999999999796273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27820.73</v>
      </c>
      <c r="D156" s="1">
        <f>'PR-RAS'!E160</f>
        <v>59823.3</v>
      </c>
      <c r="E156" s="1">
        <v>0</v>
      </c>
      <c r="F156" s="1">
        <v>0</v>
      </c>
      <c r="G156" s="2">
        <f t="shared" si="0"/>
        <v>22857.436150000001</v>
      </c>
      <c r="H156" s="2">
        <f t="shared" si="1"/>
        <v>0.57000000000334694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27820.73</v>
      </c>
      <c r="D158" s="1">
        <f>'PR-RAS'!E162</f>
        <v>59823.3</v>
      </c>
      <c r="E158" s="1">
        <v>0</v>
      </c>
      <c r="F158" s="1">
        <v>0</v>
      </c>
      <c r="G158" s="2">
        <f t="shared" si="0"/>
        <v>23152.370810000004</v>
      </c>
      <c r="H158" s="2">
        <f t="shared" si="1"/>
        <v>0.57000000000334694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165357.16</v>
      </c>
      <c r="D160" s="1">
        <f>'PR-RAS'!E164</f>
        <v>283735.64</v>
      </c>
      <c r="E160" s="1">
        <v>0</v>
      </c>
      <c r="F160" s="1">
        <v>0</v>
      </c>
      <c r="G160" s="2">
        <f t="shared" si="0"/>
        <v>116519.72196000001</v>
      </c>
      <c r="H160" s="2">
        <f t="shared" si="1"/>
        <v>0.51999999998952262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10560.57</v>
      </c>
      <c r="D161" s="1">
        <f>'PR-RAS'!E165</f>
        <v>13212.05</v>
      </c>
      <c r="E161" s="1">
        <v>0</v>
      </c>
      <c r="F161" s="1">
        <v>0</v>
      </c>
      <c r="G161" s="2">
        <f t="shared" si="0"/>
        <v>5917.5472</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2742.33</v>
      </c>
      <c r="D162" s="1">
        <f>'PR-RAS'!E166</f>
        <v>3572</v>
      </c>
      <c r="E162" s="1">
        <v>0</v>
      </c>
      <c r="F162" s="1">
        <v>0</v>
      </c>
      <c r="G162" s="2">
        <f t="shared" si="0"/>
        <v>1591.69913</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5602.84</v>
      </c>
      <c r="D163" s="1">
        <f>'PR-RAS'!E167</f>
        <v>5454.55</v>
      </c>
      <c r="E163" s="1">
        <v>0</v>
      </c>
      <c r="F163" s="1">
        <v>0</v>
      </c>
      <c r="G163" s="2">
        <f t="shared" si="0"/>
        <v>2674.9342800000004</v>
      </c>
      <c r="H163" s="2">
        <f t="shared" si="1"/>
        <v>0.60999999999967258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578</v>
      </c>
      <c r="D164" s="1">
        <f>'PR-RAS'!E168</f>
        <v>1721.25</v>
      </c>
      <c r="E164" s="1">
        <v>0</v>
      </c>
      <c r="F164" s="1">
        <v>0</v>
      </c>
      <c r="G164" s="2">
        <f t="shared" si="0"/>
        <v>655.3415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1637.4</v>
      </c>
      <c r="D165" s="1">
        <f>'PR-RAS'!E169</f>
        <v>2464.25</v>
      </c>
      <c r="E165" s="1">
        <v>0</v>
      </c>
      <c r="F165" s="1">
        <v>0</v>
      </c>
      <c r="G165" s="2">
        <f t="shared" si="0"/>
        <v>1076.8076000000001</v>
      </c>
      <c r="H165" s="2">
        <f t="shared" si="1"/>
        <v>0.65000000000009095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34101.919999999998</v>
      </c>
      <c r="D166" s="1">
        <f>'PR-RAS'!E170</f>
        <v>42010.630000000005</v>
      </c>
      <c r="E166" s="1">
        <v>0</v>
      </c>
      <c r="F166" s="1">
        <v>0</v>
      </c>
      <c r="G166" s="2">
        <f t="shared" si="0"/>
        <v>19490.324700000001</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4666.55</v>
      </c>
      <c r="D167" s="1">
        <f>'PR-RAS'!E171</f>
        <v>9607.2199999999993</v>
      </c>
      <c r="E167" s="1">
        <v>0</v>
      </c>
      <c r="F167" s="1">
        <v>0</v>
      </c>
      <c r="G167" s="2">
        <f t="shared" si="0"/>
        <v>3964.2443399999997</v>
      </c>
      <c r="H167" s="2">
        <f t="shared" si="1"/>
        <v>0.66999999999916326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8920.82</v>
      </c>
      <c r="D168" s="1">
        <f>'PR-RAS'!E172</f>
        <v>8928.9599999999991</v>
      </c>
      <c r="E168" s="1">
        <v>0</v>
      </c>
      <c r="F168" s="1">
        <v>0</v>
      </c>
      <c r="G168" s="2">
        <f t="shared" si="0"/>
        <v>4472.0495799999999</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15547.41</v>
      </c>
      <c r="D169" s="1">
        <f>'PR-RAS'!E173</f>
        <v>17818.37</v>
      </c>
      <c r="E169" s="1">
        <v>0</v>
      </c>
      <c r="F169" s="1">
        <v>0</v>
      </c>
      <c r="G169" s="2">
        <f t="shared" si="0"/>
        <v>8598.9372000000003</v>
      </c>
      <c r="H169" s="2">
        <f t="shared" si="1"/>
        <v>0.77999999999883585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307.45</v>
      </c>
      <c r="D170" s="1">
        <f>'PR-RAS'!E174</f>
        <v>910.39</v>
      </c>
      <c r="E170" s="1">
        <v>0</v>
      </c>
      <c r="F170" s="1">
        <v>0</v>
      </c>
      <c r="G170" s="2">
        <f t="shared" si="0"/>
        <v>359.67087000000004</v>
      </c>
      <c r="H170" s="2">
        <f t="shared" si="1"/>
        <v>0.83999999999997499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4659.6899999999996</v>
      </c>
      <c r="D171" s="1">
        <f>'PR-RAS'!E175</f>
        <v>4745.6899999999996</v>
      </c>
      <c r="E171" s="1">
        <v>0</v>
      </c>
      <c r="F171" s="1">
        <v>0</v>
      </c>
      <c r="G171" s="2">
        <f t="shared" si="0"/>
        <v>2405.6819</v>
      </c>
      <c r="H171" s="2">
        <f t="shared" si="1"/>
        <v>0.62000000000080036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111030.6</v>
      </c>
      <c r="D174" s="1">
        <f>'PR-RAS'!E178</f>
        <v>198489.79</v>
      </c>
      <c r="E174" s="1">
        <v>0</v>
      </c>
      <c r="F174" s="1">
        <v>0</v>
      </c>
      <c r="G174" s="2">
        <f t="shared" si="0"/>
        <v>87885.761140000002</v>
      </c>
      <c r="H174" s="2">
        <f t="shared" si="1"/>
        <v>0.60999999998603016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2391.84</v>
      </c>
      <c r="D175" s="1">
        <f>'PR-RAS'!E179</f>
        <v>2557.0300000000002</v>
      </c>
      <c r="E175" s="1">
        <v>0</v>
      </c>
      <c r="F175" s="1">
        <v>0</v>
      </c>
      <c r="G175" s="2">
        <f t="shared" si="0"/>
        <v>1306.0265999999999</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53700.86</v>
      </c>
      <c r="D176" s="1">
        <f>'PR-RAS'!E180</f>
        <v>83808.88</v>
      </c>
      <c r="E176" s="1">
        <v>0</v>
      </c>
      <c r="F176" s="1">
        <v>0</v>
      </c>
      <c r="G176" s="2">
        <f t="shared" si="0"/>
        <v>38730.758499999996</v>
      </c>
      <c r="H176" s="2">
        <f t="shared" si="1"/>
        <v>0.25999999999476131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1945.83</v>
      </c>
      <c r="D177" s="1">
        <f>'PR-RAS'!E181</f>
        <v>5436.82</v>
      </c>
      <c r="E177" s="1">
        <v>0</v>
      </c>
      <c r="F177" s="1">
        <v>0</v>
      </c>
      <c r="G177" s="2">
        <f t="shared" si="0"/>
        <v>2256.2267199999997</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7368.41</v>
      </c>
      <c r="D178" s="1">
        <f>'PR-RAS'!E182</f>
        <v>21161.27</v>
      </c>
      <c r="E178" s="1">
        <v>0</v>
      </c>
      <c r="F178" s="1">
        <v>0</v>
      </c>
      <c r="G178" s="2">
        <f t="shared" si="0"/>
        <v>8795.2981499999987</v>
      </c>
      <c r="H178" s="2">
        <f t="shared" si="1"/>
        <v>0.68000000000029104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6390.3</v>
      </c>
      <c r="D179" s="1">
        <f>'PR-RAS'!E183</f>
        <v>6390.3</v>
      </c>
      <c r="E179" s="1">
        <v>0</v>
      </c>
      <c r="F179" s="1">
        <v>0</v>
      </c>
      <c r="G179" s="2">
        <f t="shared" si="0"/>
        <v>3412.4202</v>
      </c>
      <c r="H179" s="2">
        <f t="shared" si="1"/>
        <v>0.6000000000003638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394.2</v>
      </c>
      <c r="D180" s="1">
        <f>'PR-RAS'!E184</f>
        <v>242.9</v>
      </c>
      <c r="E180" s="1">
        <v>0</v>
      </c>
      <c r="F180" s="1">
        <v>0</v>
      </c>
      <c r="G180" s="2">
        <f t="shared" si="0"/>
        <v>157.51999999999998</v>
      </c>
      <c r="H180" s="2">
        <f t="shared" si="1"/>
        <v>0.29999999999998295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27268.97</v>
      </c>
      <c r="D181" s="1">
        <f>'PR-RAS'!E185</f>
        <v>66456.37</v>
      </c>
      <c r="E181" s="1">
        <v>0</v>
      </c>
      <c r="F181" s="1">
        <v>0</v>
      </c>
      <c r="G181" s="2">
        <f t="shared" si="0"/>
        <v>28832.707799999996</v>
      </c>
      <c r="H181" s="2">
        <f t="shared" si="1"/>
        <v>0.39999999999417923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5381.22</v>
      </c>
      <c r="D182" s="1">
        <f>'PR-RAS'!E186</f>
        <v>3833.94</v>
      </c>
      <c r="E182" s="1">
        <v>0</v>
      </c>
      <c r="F182" s="1">
        <v>0</v>
      </c>
      <c r="G182" s="2">
        <f t="shared" si="0"/>
        <v>2361.8870999999999</v>
      </c>
      <c r="H182" s="2">
        <f t="shared" si="1"/>
        <v>0.28000000000020009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6188.97</v>
      </c>
      <c r="D183" s="1">
        <f>'PR-RAS'!E187</f>
        <v>8602.2800000000007</v>
      </c>
      <c r="E183" s="1">
        <v>0</v>
      </c>
      <c r="F183" s="1">
        <v>0</v>
      </c>
      <c r="G183" s="2">
        <f t="shared" si="0"/>
        <v>4257.6224600000005</v>
      </c>
      <c r="H183" s="2">
        <f t="shared" si="1"/>
        <v>0.31000000000040018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9664.07</v>
      </c>
      <c r="D190" s="1">
        <f>'PR-RAS'!E194</f>
        <v>30023.170000000002</v>
      </c>
      <c r="E190" s="1">
        <v>0</v>
      </c>
      <c r="F190" s="1">
        <v>0</v>
      </c>
      <c r="G190" s="2">
        <f t="shared" si="0"/>
        <v>13175.26749</v>
      </c>
      <c r="H190" s="2">
        <f t="shared" si="1"/>
        <v>0.24000000000160071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477.76</v>
      </c>
      <c r="D191" s="1">
        <f>'PR-RAS'!E195</f>
        <v>3015.96</v>
      </c>
      <c r="E191" s="1">
        <v>0</v>
      </c>
      <c r="F191" s="1">
        <v>0</v>
      </c>
      <c r="G191" s="2">
        <f t="shared" si="0"/>
        <v>1236.8392000000001</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646.83000000000004</v>
      </c>
      <c r="E192" s="1">
        <v>0</v>
      </c>
      <c r="F192" s="1">
        <v>0</v>
      </c>
      <c r="G192" s="2">
        <f t="shared" si="0"/>
        <v>247.08906000000002</v>
      </c>
      <c r="H192" s="2">
        <f t="shared" si="1"/>
        <v>0.16999999999995907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3069.51</v>
      </c>
      <c r="D193" s="1">
        <f>'PR-RAS'!E197</f>
        <v>4363.1499999999996</v>
      </c>
      <c r="E193" s="1">
        <v>0</v>
      </c>
      <c r="F193" s="1">
        <v>0</v>
      </c>
      <c r="G193" s="2">
        <f t="shared" si="0"/>
        <v>2264.7955200000001</v>
      </c>
      <c r="H193" s="2">
        <f t="shared" si="1"/>
        <v>0.63999999999941792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546.70000000000005</v>
      </c>
      <c r="D194" s="1">
        <f>'PR-RAS'!E198</f>
        <v>0</v>
      </c>
      <c r="E194" s="1">
        <v>0</v>
      </c>
      <c r="F194" s="1">
        <v>0</v>
      </c>
      <c r="G194" s="2">
        <f t="shared" si="0"/>
        <v>105.51310000000001</v>
      </c>
      <c r="H194" s="2">
        <f t="shared" si="1"/>
        <v>0.29999999999995453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2703.9</v>
      </c>
      <c r="E195" s="1">
        <v>0</v>
      </c>
      <c r="F195" s="1">
        <v>0</v>
      </c>
      <c r="G195" s="2">
        <f t="shared" si="0"/>
        <v>1049.1132</v>
      </c>
      <c r="H195" s="2">
        <f t="shared" si="1"/>
        <v>9.9999999999909051E-2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5570.1</v>
      </c>
      <c r="D197" s="1">
        <f>'PR-RAS'!E201</f>
        <v>19293.330000000002</v>
      </c>
      <c r="E197" s="1">
        <v>0</v>
      </c>
      <c r="F197" s="1">
        <v>0</v>
      </c>
      <c r="G197" s="2">
        <f t="shared" si="0"/>
        <v>8654.7249600000014</v>
      </c>
      <c r="H197" s="2">
        <f t="shared" si="1"/>
        <v>0.43000000000211003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1822.75</v>
      </c>
      <c r="D198" s="1">
        <f>'PR-RAS'!E202</f>
        <v>1659.32</v>
      </c>
      <c r="E198" s="1">
        <v>0</v>
      </c>
      <c r="F198" s="1">
        <v>0</v>
      </c>
      <c r="G198" s="2">
        <f t="shared" si="0"/>
        <v>1012.8538299999999</v>
      </c>
      <c r="H198" s="2">
        <f t="shared" si="1"/>
        <v>0.56999999999993634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1822.75</v>
      </c>
      <c r="D212" s="1">
        <f>'PR-RAS'!E216</f>
        <v>1659.32</v>
      </c>
      <c r="E212" s="1">
        <v>0</v>
      </c>
      <c r="F212" s="1">
        <v>0</v>
      </c>
      <c r="G212" s="2">
        <f t="shared" si="0"/>
        <v>1084.8332899999998</v>
      </c>
      <c r="H212" s="2">
        <f t="shared" si="1"/>
        <v>0.56999999999993634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1822.75</v>
      </c>
      <c r="D213" s="1">
        <f>'PR-RAS'!E217</f>
        <v>1659.32</v>
      </c>
      <c r="E213" s="1">
        <v>0</v>
      </c>
      <c r="F213" s="1">
        <v>0</v>
      </c>
      <c r="G213" s="2">
        <f t="shared" si="0"/>
        <v>1089.9746799999998</v>
      </c>
      <c r="H213" s="2">
        <f t="shared" si="1"/>
        <v>0.56999999999993634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318.52</v>
      </c>
      <c r="D226" s="1">
        <f>'PR-RAS'!E230</f>
        <v>10305</v>
      </c>
      <c r="E226" s="1">
        <v>0</v>
      </c>
      <c r="F226" s="1">
        <v>0</v>
      </c>
      <c r="G226" s="2">
        <f t="shared" si="0"/>
        <v>4708.9170000000004</v>
      </c>
      <c r="H226" s="2">
        <f t="shared" si="1"/>
        <v>0.48000000000001819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318.52</v>
      </c>
      <c r="D242" s="1">
        <f>'PR-RAS'!E246</f>
        <v>10305</v>
      </c>
      <c r="E242" s="1">
        <v>0</v>
      </c>
      <c r="F242" s="1">
        <v>0</v>
      </c>
      <c r="G242" s="2">
        <f t="shared" si="0"/>
        <v>5043.7733200000002</v>
      </c>
      <c r="H242" s="2">
        <f t="shared" si="1"/>
        <v>0.48000000000001819</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318.52</v>
      </c>
      <c r="D243" s="1">
        <f>'PR-RAS'!E247</f>
        <v>10305</v>
      </c>
      <c r="E243" s="1">
        <v>0</v>
      </c>
      <c r="F243" s="1">
        <v>0</v>
      </c>
      <c r="G243" s="2">
        <f t="shared" si="0"/>
        <v>5064.7018399999997</v>
      </c>
      <c r="H243" s="2">
        <f t="shared" si="1"/>
        <v>0.48000000000001819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21780.66</v>
      </c>
      <c r="D258" s="1">
        <f>'PR-RAS'!E262</f>
        <v>36592.14</v>
      </c>
      <c r="E258" s="1">
        <v>0</v>
      </c>
      <c r="F258" s="1">
        <v>0</v>
      </c>
      <c r="G258" s="2">
        <f t="shared" si="0"/>
        <v>24405.989580000001</v>
      </c>
      <c r="H258" s="2">
        <f t="shared" si="1"/>
        <v>0.47999999999956344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21780.66</v>
      </c>
      <c r="D265" s="1">
        <f>'PR-RAS'!E269</f>
        <v>36592.14</v>
      </c>
      <c r="E265" s="1">
        <v>0</v>
      </c>
      <c r="F265" s="1">
        <v>0</v>
      </c>
      <c r="G265" s="2">
        <f t="shared" si="0"/>
        <v>25070.744160000002</v>
      </c>
      <c r="H265" s="2">
        <f t="shared" si="1"/>
        <v>0.47999999999956344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9724.6</v>
      </c>
      <c r="D266" s="1">
        <f>'PR-RAS'!E270</f>
        <v>24710.29</v>
      </c>
      <c r="E266" s="1">
        <v>0</v>
      </c>
      <c r="F266" s="1">
        <v>0</v>
      </c>
      <c r="G266" s="2">
        <f t="shared" si="0"/>
        <v>15673.4727</v>
      </c>
      <c r="H266" s="2">
        <f t="shared" si="1"/>
        <v>0.69000000000050932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12056.06</v>
      </c>
      <c r="D267" s="1">
        <f>'PR-RAS'!E271</f>
        <v>11881.85</v>
      </c>
      <c r="E267" s="1">
        <v>0</v>
      </c>
      <c r="F267" s="1">
        <v>0</v>
      </c>
      <c r="G267" s="2">
        <f t="shared" si="0"/>
        <v>9528.0561600000019</v>
      </c>
      <c r="H267" s="2">
        <f t="shared" si="1"/>
        <v>0.20999999999912689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126260.98</v>
      </c>
      <c r="D269" s="1">
        <f>'PR-RAS'!E273</f>
        <v>131587.78</v>
      </c>
      <c r="E269" s="1">
        <v>0</v>
      </c>
      <c r="F269" s="1">
        <v>0</v>
      </c>
      <c r="G269" s="2">
        <f t="shared" si="0"/>
        <v>104368.99271999999</v>
      </c>
      <c r="H269" s="2">
        <f t="shared" si="1"/>
        <v>0.24000000000523869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35087.33</v>
      </c>
      <c r="D270" s="1">
        <f>'PR-RAS'!E274</f>
        <v>128587.78</v>
      </c>
      <c r="E270" s="1">
        <v>0</v>
      </c>
      <c r="F270" s="1">
        <v>0</v>
      </c>
      <c r="G270" s="2">
        <f t="shared" si="0"/>
        <v>78618.717410000012</v>
      </c>
      <c r="H270" s="2">
        <f t="shared" si="1"/>
        <v>0.55000000000291038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35087.33</v>
      </c>
      <c r="D271" s="1">
        <f>'PR-RAS'!E275</f>
        <v>128587.78</v>
      </c>
      <c r="E271" s="1">
        <v>0</v>
      </c>
      <c r="F271" s="1">
        <v>0</v>
      </c>
      <c r="G271" s="2">
        <f t="shared" si="0"/>
        <v>78910.98030000001</v>
      </c>
      <c r="H271" s="2">
        <f t="shared" si="1"/>
        <v>0.55000000000291038</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91173.65</v>
      </c>
      <c r="D274" s="1">
        <f>'PR-RAS'!E278</f>
        <v>3000</v>
      </c>
      <c r="E274" s="1">
        <v>0</v>
      </c>
      <c r="F274" s="1">
        <v>0</v>
      </c>
      <c r="G274" s="2">
        <f t="shared" si="0"/>
        <v>26528.406449999999</v>
      </c>
      <c r="H274" s="2">
        <f t="shared" si="1"/>
        <v>0.35000000000582077</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91173.65</v>
      </c>
      <c r="D275" s="1">
        <f>'PR-RAS'!E279</f>
        <v>3000</v>
      </c>
      <c r="E275" s="1">
        <v>0</v>
      </c>
      <c r="F275" s="1">
        <v>0</v>
      </c>
      <c r="G275" s="2">
        <f t="shared" ref="G275:G528" si="12">(B275/1000)*(C275*1+D275*2)</f>
        <v>26625.580099999999</v>
      </c>
      <c r="H275" s="2">
        <f t="shared" ref="H275:H528" si="13">ABS(C275-ROUND(C275,0))+ABS(D275-ROUND(D275,0))</f>
        <v>0.35000000000582077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534175.41</v>
      </c>
      <c r="D295" s="1">
        <f>'PR-RAS'!E299</f>
        <v>905363.26</v>
      </c>
      <c r="E295" s="1">
        <v>0</v>
      </c>
      <c r="F295" s="1">
        <v>0</v>
      </c>
      <c r="G295" s="2">
        <f t="shared" si="12"/>
        <v>689401.16741999995</v>
      </c>
      <c r="H295" s="2">
        <f t="shared" si="13"/>
        <v>0.67000000004190952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269364.93999999994</v>
      </c>
      <c r="D296" s="1">
        <f>'PR-RAS'!E300</f>
        <v>0</v>
      </c>
      <c r="E296" s="1">
        <v>0</v>
      </c>
      <c r="F296" s="1">
        <v>0</v>
      </c>
      <c r="G296" s="2">
        <f t="shared" si="12"/>
        <v>79462.657299999977</v>
      </c>
      <c r="H296" s="2">
        <f t="shared" si="13"/>
        <v>6.0000000055879354E-2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74645.79999999993</v>
      </c>
      <c r="E297" s="1">
        <v>0</v>
      </c>
      <c r="F297" s="1">
        <v>0</v>
      </c>
      <c r="G297" s="2">
        <f t="shared" si="12"/>
        <v>44190.313599999958</v>
      </c>
      <c r="H297" s="2">
        <f t="shared" si="13"/>
        <v>0.20000000006984919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9497.52</v>
      </c>
      <c r="D298" s="1">
        <f>'PR-RAS'!E302</f>
        <v>0</v>
      </c>
      <c r="E298" s="1">
        <v>0</v>
      </c>
      <c r="F298" s="1">
        <v>0</v>
      </c>
      <c r="G298" s="2">
        <f t="shared" si="12"/>
        <v>2820.7634400000002</v>
      </c>
      <c r="H298" s="2">
        <f t="shared" si="13"/>
        <v>0.47999999999956344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24960.74</v>
      </c>
      <c r="E299" s="1">
        <v>0</v>
      </c>
      <c r="F299" s="1">
        <v>0</v>
      </c>
      <c r="G299" s="2">
        <f t="shared" si="12"/>
        <v>14876.60104</v>
      </c>
      <c r="H299" s="2">
        <f t="shared" si="13"/>
        <v>0.25999999999839929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97771.98</v>
      </c>
      <c r="D300" s="1">
        <f>'PR-RAS'!E304</f>
        <v>717454.23</v>
      </c>
      <c r="E300" s="1">
        <v>0</v>
      </c>
      <c r="F300" s="1">
        <v>0</v>
      </c>
      <c r="G300" s="2">
        <f t="shared" si="12"/>
        <v>458271.45155999996</v>
      </c>
      <c r="H300" s="2">
        <f t="shared" si="13"/>
        <v>0.24999999998544808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61905.38</v>
      </c>
      <c r="E303" s="1">
        <v>0</v>
      </c>
      <c r="F303" s="1">
        <v>0</v>
      </c>
      <c r="G303" s="2">
        <f t="shared" si="12"/>
        <v>37390.849519999996</v>
      </c>
      <c r="H303" s="2">
        <f t="shared" si="13"/>
        <v>0.37999999999738066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61905.38</v>
      </c>
      <c r="E316" s="1">
        <v>0</v>
      </c>
      <c r="F316" s="1">
        <v>0</v>
      </c>
      <c r="G316" s="2">
        <f t="shared" si="12"/>
        <v>39000.3894</v>
      </c>
      <c r="H316" s="2">
        <f t="shared" si="13"/>
        <v>0.37999999999738066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61905.38</v>
      </c>
      <c r="E317" s="1">
        <v>0</v>
      </c>
      <c r="F317" s="1">
        <v>0</v>
      </c>
      <c r="G317" s="2">
        <f t="shared" si="12"/>
        <v>39124.20016</v>
      </c>
      <c r="H317" s="2">
        <f t="shared" si="13"/>
        <v>0.37999999999738066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61905.38</v>
      </c>
      <c r="E318" s="1">
        <v>0</v>
      </c>
      <c r="F318" s="1">
        <v>0</v>
      </c>
      <c r="G318" s="2">
        <f t="shared" si="12"/>
        <v>39248.010920000001</v>
      </c>
      <c r="H318" s="2">
        <f t="shared" si="13"/>
        <v>0.37999999999738066</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56201.88</v>
      </c>
      <c r="D355" s="1">
        <f>'PR-RAS'!E360</f>
        <v>169558.01</v>
      </c>
      <c r="E355" s="1">
        <v>0</v>
      </c>
      <c r="F355" s="1">
        <v>0</v>
      </c>
      <c r="G355" s="2">
        <f t="shared" si="12"/>
        <v>139942.53659999999</v>
      </c>
      <c r="H355" s="2">
        <f t="shared" si="13"/>
        <v>0.13000000001193257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5156.25</v>
      </c>
      <c r="E356" s="1">
        <v>0</v>
      </c>
      <c r="F356" s="1">
        <v>0</v>
      </c>
      <c r="G356" s="2">
        <f t="shared" si="12"/>
        <v>3660.9375</v>
      </c>
      <c r="H356" s="2">
        <f t="shared" si="13"/>
        <v>0.25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5156.25</v>
      </c>
      <c r="E361" s="1">
        <v>0</v>
      </c>
      <c r="F361" s="1">
        <v>0</v>
      </c>
      <c r="G361" s="2">
        <f t="shared" si="12"/>
        <v>3712.5</v>
      </c>
      <c r="H361" s="2">
        <f t="shared" si="13"/>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5156.25</v>
      </c>
      <c r="E367" s="1">
        <v>0</v>
      </c>
      <c r="F367" s="1">
        <v>0</v>
      </c>
      <c r="G367" s="2">
        <f t="shared" si="12"/>
        <v>3774.375</v>
      </c>
      <c r="H367" s="2">
        <f t="shared" si="13"/>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56201.88</v>
      </c>
      <c r="D368" s="1">
        <f>'PR-RAS'!E373</f>
        <v>164401.76</v>
      </c>
      <c r="E368" s="1">
        <v>0</v>
      </c>
      <c r="F368" s="1">
        <v>0</v>
      </c>
      <c r="G368" s="2">
        <f t="shared" si="12"/>
        <v>141296.98180000001</v>
      </c>
      <c r="H368" s="2">
        <f t="shared" si="13"/>
        <v>0.35999999999330612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45194.909999999996</v>
      </c>
      <c r="D369" s="1">
        <f>'PR-RAS'!E374</f>
        <v>158201.66</v>
      </c>
      <c r="E369" s="1">
        <v>0</v>
      </c>
      <c r="F369" s="1">
        <v>0</v>
      </c>
      <c r="G369" s="2">
        <f t="shared" si="12"/>
        <v>133068.14864</v>
      </c>
      <c r="H369" s="2">
        <f t="shared" si="13"/>
        <v>0.43000000000029104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33515.519999999997</v>
      </c>
      <c r="D372" s="1">
        <f>'PR-RAS'!E377</f>
        <v>43457.69</v>
      </c>
      <c r="E372" s="1">
        <v>0</v>
      </c>
      <c r="F372" s="1">
        <v>0</v>
      </c>
      <c r="G372" s="2">
        <f t="shared" si="12"/>
        <v>44679.863899999997</v>
      </c>
      <c r="H372" s="2">
        <f t="shared" si="13"/>
        <v>0.79000000000087311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11679.39</v>
      </c>
      <c r="D373" s="1">
        <f>'PR-RAS'!E378</f>
        <v>114743.97</v>
      </c>
      <c r="E373" s="1">
        <v>0</v>
      </c>
      <c r="F373" s="1">
        <v>0</v>
      </c>
      <c r="G373" s="2">
        <f t="shared" si="12"/>
        <v>89714.246760000009</v>
      </c>
      <c r="H373" s="2">
        <f t="shared" si="13"/>
        <v>0.41999999999825377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9951.9699999999993</v>
      </c>
      <c r="D374" s="1">
        <f>'PR-RAS'!E379</f>
        <v>6200.1</v>
      </c>
      <c r="E374" s="1">
        <v>0</v>
      </c>
      <c r="F374" s="1">
        <v>0</v>
      </c>
      <c r="G374" s="2">
        <f t="shared" si="12"/>
        <v>8337.3594099999991</v>
      </c>
      <c r="H374" s="2">
        <f t="shared" si="13"/>
        <v>0.13000000000101863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1009.97</v>
      </c>
      <c r="D375" s="1">
        <f>'PR-RAS'!E380</f>
        <v>326.25</v>
      </c>
      <c r="E375" s="1">
        <v>0</v>
      </c>
      <c r="F375" s="1">
        <v>0</v>
      </c>
      <c r="G375" s="2">
        <f t="shared" si="12"/>
        <v>621.76378</v>
      </c>
      <c r="H375" s="2">
        <f t="shared" si="13"/>
        <v>0.27999999999997272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2406.25</v>
      </c>
      <c r="E377" s="1">
        <v>0</v>
      </c>
      <c r="F377" s="1">
        <v>0</v>
      </c>
      <c r="G377" s="2">
        <f t="shared" si="12"/>
        <v>1809.5</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8942</v>
      </c>
      <c r="D381" s="1">
        <f>'PR-RAS'!E386</f>
        <v>3467.6</v>
      </c>
      <c r="E381" s="1">
        <v>0</v>
      </c>
      <c r="F381" s="1">
        <v>0</v>
      </c>
      <c r="G381" s="2">
        <f t="shared" si="12"/>
        <v>6033.3360000000002</v>
      </c>
      <c r="H381" s="2">
        <f t="shared" si="13"/>
        <v>0.40000000000009095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1055</v>
      </c>
      <c r="D396" s="1">
        <f>'PR-RAS'!E401</f>
        <v>0</v>
      </c>
      <c r="E396" s="1">
        <v>0</v>
      </c>
      <c r="F396" s="1">
        <v>0</v>
      </c>
      <c r="G396" s="2">
        <f t="shared" si="12"/>
        <v>416.72500000000002</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1055</v>
      </c>
      <c r="D398" s="1">
        <f>'PR-RAS'!E403</f>
        <v>0</v>
      </c>
      <c r="E398" s="1">
        <v>0</v>
      </c>
      <c r="F398" s="1">
        <v>0</v>
      </c>
      <c r="G398" s="2">
        <f t="shared" si="12"/>
        <v>418.83500000000004</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56201.88</v>
      </c>
      <c r="D413" s="1">
        <f>'PR-RAS'!E418</f>
        <v>107652.63</v>
      </c>
      <c r="E413" s="1">
        <v>0</v>
      </c>
      <c r="F413" s="1">
        <v>0</v>
      </c>
      <c r="G413" s="2">
        <f t="shared" si="12"/>
        <v>111860.94168</v>
      </c>
      <c r="H413" s="2">
        <f t="shared" si="13"/>
        <v>0.48999999999796273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174914.88</v>
      </c>
      <c r="D415" s="1">
        <f>'PR-RAS'!E420</f>
        <v>18003.5</v>
      </c>
      <c r="E415" s="1">
        <v>0</v>
      </c>
      <c r="F415" s="1">
        <v>0</v>
      </c>
      <c r="G415" s="2">
        <f t="shared" si="12"/>
        <v>87321.658320000002</v>
      </c>
      <c r="H415" s="2">
        <f t="shared" si="13"/>
        <v>0.61999999999534339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803540.35</v>
      </c>
      <c r="D417" s="1">
        <f>'PR-RAS'!E422</f>
        <v>892622.84000000008</v>
      </c>
      <c r="E417" s="1">
        <v>0</v>
      </c>
      <c r="F417" s="1">
        <v>0</v>
      </c>
      <c r="G417" s="2">
        <f t="shared" si="12"/>
        <v>1076934.9884800001</v>
      </c>
      <c r="H417" s="2">
        <f t="shared" si="13"/>
        <v>0.5099999998928979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590377.29</v>
      </c>
      <c r="D418" s="1">
        <f>'PR-RAS'!E423</f>
        <v>1074921.27</v>
      </c>
      <c r="E418" s="1">
        <v>0</v>
      </c>
      <c r="F418" s="1">
        <v>0</v>
      </c>
      <c r="G418" s="2">
        <f t="shared" si="12"/>
        <v>1142671.6691099999</v>
      </c>
      <c r="H418" s="2">
        <f t="shared" si="13"/>
        <v>0.56000000005587935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213163.05999999994</v>
      </c>
      <c r="D419" s="1">
        <f>'PR-RAS'!E424</f>
        <v>0</v>
      </c>
      <c r="E419" s="1">
        <v>0</v>
      </c>
      <c r="F419" s="1">
        <v>0</v>
      </c>
      <c r="G419" s="2">
        <f t="shared" si="12"/>
        <v>89102.159079999969</v>
      </c>
      <c r="H419" s="2">
        <f t="shared" si="13"/>
        <v>5.9999999939464033E-2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182298.42999999993</v>
      </c>
      <c r="E420" s="1">
        <v>0</v>
      </c>
      <c r="F420" s="1">
        <v>0</v>
      </c>
      <c r="G420" s="2">
        <f t="shared" si="12"/>
        <v>152766.08433999994</v>
      </c>
      <c r="H420" s="2">
        <f t="shared" si="13"/>
        <v>0.42999999993480742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165417.36000000002</v>
      </c>
      <c r="D422" s="1">
        <f>'PR-RAS'!E427</f>
        <v>42964.240000000005</v>
      </c>
      <c r="E422" s="1">
        <v>0</v>
      </c>
      <c r="F422" s="1">
        <v>0</v>
      </c>
      <c r="G422" s="2">
        <f t="shared" si="12"/>
        <v>105816.59864000001</v>
      </c>
      <c r="H422" s="2">
        <f t="shared" si="13"/>
        <v>0.60000000002037268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97771.98</v>
      </c>
      <c r="D423" s="1">
        <f>'PR-RAS'!E428</f>
        <v>717454.23</v>
      </c>
      <c r="E423" s="1">
        <v>0</v>
      </c>
      <c r="F423" s="1">
        <v>0</v>
      </c>
      <c r="G423" s="2">
        <f t="shared" si="12"/>
        <v>646791.14567999996</v>
      </c>
      <c r="H423" s="2">
        <f t="shared" si="13"/>
        <v>0.24999999998544808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2779.75</v>
      </c>
      <c r="E424" s="1">
        <v>0</v>
      </c>
      <c r="F424" s="1">
        <v>0</v>
      </c>
      <c r="G424" s="2">
        <f t="shared" si="12"/>
        <v>2351.6684999999998</v>
      </c>
      <c r="H424" s="2">
        <f t="shared" si="13"/>
        <v>0.25</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2779.75</v>
      </c>
      <c r="E485" s="1">
        <v>0</v>
      </c>
      <c r="F485" s="1">
        <v>0</v>
      </c>
      <c r="G485" s="2">
        <f t="shared" si="12"/>
        <v>2690.7979999999998</v>
      </c>
      <c r="H485" s="2">
        <f t="shared" si="13"/>
        <v>0.25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2779.75</v>
      </c>
      <c r="E508" s="1">
        <v>0</v>
      </c>
      <c r="F508" s="1">
        <v>0</v>
      </c>
      <c r="G508" s="2">
        <f t="shared" si="12"/>
        <v>2818.6664999999998</v>
      </c>
      <c r="H508" s="2">
        <f t="shared" si="13"/>
        <v>0.25</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2779.75</v>
      </c>
      <c r="E509" s="1">
        <v>0</v>
      </c>
      <c r="F509" s="1">
        <v>0</v>
      </c>
      <c r="G509" s="2">
        <f t="shared" si="12"/>
        <v>2824.2260000000001</v>
      </c>
      <c r="H509" s="2">
        <f t="shared" si="13"/>
        <v>0.25</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25000</v>
      </c>
      <c r="D529" s="1">
        <f>'PR-RAS'!E535</f>
        <v>0</v>
      </c>
      <c r="E529" s="1">
        <v>0</v>
      </c>
      <c r="F529" s="1">
        <v>0</v>
      </c>
      <c r="G529" s="2">
        <f t="shared" ref="G529:G836" si="14">(B529/1000)*(C529*1+D529*2)</f>
        <v>13200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25000</v>
      </c>
      <c r="D591" s="1">
        <f>'PR-RAS'!E597</f>
        <v>0</v>
      </c>
      <c r="E591" s="1">
        <v>0</v>
      </c>
      <c r="F591" s="1">
        <v>0</v>
      </c>
      <c r="G591" s="2">
        <f t="shared" si="14"/>
        <v>14750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25000</v>
      </c>
      <c r="D615" s="1">
        <f>'PR-RAS'!E621</f>
        <v>0</v>
      </c>
      <c r="E615" s="1">
        <v>0</v>
      </c>
      <c r="F615" s="1">
        <v>0</v>
      </c>
      <c r="G615" s="2">
        <f t="shared" si="14"/>
        <v>15350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25000</v>
      </c>
      <c r="D616" s="1">
        <f>'PR-RAS'!E622</f>
        <v>0</v>
      </c>
      <c r="E616" s="1">
        <v>0</v>
      </c>
      <c r="F616" s="1">
        <v>0</v>
      </c>
      <c r="G616" s="2">
        <f t="shared" si="14"/>
        <v>15375</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2779.75</v>
      </c>
      <c r="E633" s="1">
        <v>0</v>
      </c>
      <c r="F633" s="1">
        <v>0</v>
      </c>
      <c r="G633" s="2">
        <f t="shared" si="14"/>
        <v>3513.6039999999998</v>
      </c>
      <c r="H633" s="2">
        <f t="shared" si="15"/>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25000</v>
      </c>
      <c r="D634" s="1">
        <f>'PR-RAS'!E640</f>
        <v>0</v>
      </c>
      <c r="E634" s="1">
        <v>0</v>
      </c>
      <c r="F634" s="1">
        <v>0</v>
      </c>
      <c r="G634" s="2">
        <f t="shared" si="14"/>
        <v>15825</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5863.45</v>
      </c>
      <c r="D636" s="1">
        <f>'PR-RAS'!E642</f>
        <v>0</v>
      </c>
      <c r="E636" s="1">
        <v>0</v>
      </c>
      <c r="F636" s="1">
        <v>0</v>
      </c>
      <c r="G636" s="2">
        <f t="shared" si="14"/>
        <v>3723.2907500000001</v>
      </c>
      <c r="H636" s="2">
        <f t="shared" si="15"/>
        <v>0.4499999999998181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803540.35</v>
      </c>
      <c r="D637" s="1">
        <f>'PR-RAS'!E643</f>
        <v>895402.59000000008</v>
      </c>
      <c r="E637" s="1">
        <v>0</v>
      </c>
      <c r="F637" s="1">
        <v>0</v>
      </c>
      <c r="G637" s="2">
        <f t="shared" si="14"/>
        <v>1650003.7570800001</v>
      </c>
      <c r="H637" s="2">
        <f t="shared" si="15"/>
        <v>0.7599999998928979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615377.29</v>
      </c>
      <c r="D638" s="1">
        <f>'PR-RAS'!E644</f>
        <v>1074921.27</v>
      </c>
      <c r="E638" s="1">
        <v>0</v>
      </c>
      <c r="F638" s="1">
        <v>0</v>
      </c>
      <c r="G638" s="2">
        <f t="shared" si="14"/>
        <v>1761445.03171</v>
      </c>
      <c r="H638" s="2">
        <f t="shared" si="15"/>
        <v>0.56000000005587935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188163.05999999994</v>
      </c>
      <c r="D639" s="1">
        <f>'PR-RAS'!E645</f>
        <v>0</v>
      </c>
      <c r="E639" s="1">
        <v>0</v>
      </c>
      <c r="F639" s="1">
        <v>0</v>
      </c>
      <c r="G639" s="2">
        <f t="shared" si="14"/>
        <v>120048.03227999997</v>
      </c>
      <c r="H639" s="2">
        <f t="shared" si="15"/>
        <v>5.9999999939464033E-2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179518.67999999993</v>
      </c>
      <c r="E640" s="1">
        <v>0</v>
      </c>
      <c r="F640" s="1">
        <v>0</v>
      </c>
      <c r="G640" s="2">
        <f t="shared" si="14"/>
        <v>229424.87303999992</v>
      </c>
      <c r="H640" s="2">
        <f t="shared" si="15"/>
        <v>0.32000000006519258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171280.81000000003</v>
      </c>
      <c r="D642" s="1">
        <f>'PR-RAS'!E648</f>
        <v>42964.240000000005</v>
      </c>
      <c r="E642" s="1">
        <v>0</v>
      </c>
      <c r="F642" s="1">
        <v>0</v>
      </c>
      <c r="G642" s="2">
        <f t="shared" si="14"/>
        <v>164871.15489000003</v>
      </c>
      <c r="H642" s="2">
        <f t="shared" si="15"/>
        <v>0.42999999997846317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16882.249999999913</v>
      </c>
      <c r="D643" s="1">
        <f>'PR-RAS'!E649</f>
        <v>0</v>
      </c>
      <c r="E643" s="1">
        <v>0</v>
      </c>
      <c r="F643" s="1">
        <v>0</v>
      </c>
      <c r="G643" s="2">
        <f t="shared" si="14"/>
        <v>10838.404499999944</v>
      </c>
      <c r="H643" s="2">
        <f t="shared" si="15"/>
        <v>0.24999999991268851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222482.91999999993</v>
      </c>
      <c r="E644" s="1">
        <v>0</v>
      </c>
      <c r="F644" s="1">
        <v>0</v>
      </c>
      <c r="G644" s="2">
        <f t="shared" si="14"/>
        <v>286113.0351199999</v>
      </c>
      <c r="H644" s="2">
        <f t="shared" si="15"/>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15160.57</v>
      </c>
      <c r="D645" s="1">
        <f>'PR-RAS'!E651</f>
        <v>0</v>
      </c>
      <c r="E645" s="1">
        <v>0</v>
      </c>
      <c r="F645" s="1">
        <v>0</v>
      </c>
      <c r="G645" s="2">
        <f t="shared" si="14"/>
        <v>9763.4070800000009</v>
      </c>
      <c r="H645" s="2">
        <f t="shared" si="15"/>
        <v>0.43000000000029104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2641.62</v>
      </c>
      <c r="D646" s="1">
        <f>'PR-RAS'!E653</f>
        <v>97440.49</v>
      </c>
      <c r="E646" s="1">
        <v>0</v>
      </c>
      <c r="F646" s="1">
        <v>0</v>
      </c>
      <c r="G646" s="2">
        <f t="shared" si="14"/>
        <v>127402.077</v>
      </c>
      <c r="H646" s="2">
        <f t="shared" si="15"/>
        <v>0.87000000000534783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889787.81</v>
      </c>
      <c r="D647" s="1">
        <f>'PR-RAS'!E654</f>
        <v>1033509.78</v>
      </c>
      <c r="E647" s="1">
        <v>0</v>
      </c>
      <c r="F647" s="1">
        <v>0</v>
      </c>
      <c r="G647" s="2">
        <f t="shared" si="14"/>
        <v>1910097.5610200001</v>
      </c>
      <c r="H647" s="2">
        <f t="shared" si="15"/>
        <v>0.40999999991618097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761384.01</v>
      </c>
      <c r="D648" s="1">
        <f>'PR-RAS'!E655</f>
        <v>1125356.01</v>
      </c>
      <c r="E648" s="1">
        <v>0</v>
      </c>
      <c r="F648" s="1">
        <v>0</v>
      </c>
      <c r="G648" s="2">
        <f t="shared" si="14"/>
        <v>1948826.1314100001</v>
      </c>
      <c r="H648" s="2">
        <f t="shared" si="15"/>
        <v>2.0000000018626451E-2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131045.42000000004</v>
      </c>
      <c r="D649" s="1">
        <f>'PR-RAS'!E656</f>
        <v>5594.2600000000093</v>
      </c>
      <c r="E649" s="1">
        <v>0</v>
      </c>
      <c r="F649" s="1">
        <v>0</v>
      </c>
      <c r="G649" s="2">
        <f t="shared" si="14"/>
        <v>92167.593120000049</v>
      </c>
      <c r="H649" s="2">
        <f t="shared" si="15"/>
        <v>0.68000000005122274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14</v>
      </c>
      <c r="D650" s="1">
        <f>'PR-RAS'!E657</f>
        <v>32</v>
      </c>
      <c r="E650" s="1">
        <v>0</v>
      </c>
      <c r="F650" s="1">
        <v>0</v>
      </c>
      <c r="G650" s="2">
        <f t="shared" si="14"/>
        <v>50.622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18</v>
      </c>
      <c r="D651" s="1">
        <f>'PR-RAS'!E658</f>
        <v>18</v>
      </c>
      <c r="E651" s="1">
        <v>0</v>
      </c>
      <c r="F651" s="1">
        <v>0</v>
      </c>
      <c r="G651" s="2">
        <f t="shared" si="14"/>
        <v>35.1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14</v>
      </c>
      <c r="D652" s="1">
        <f>'PR-RAS'!E659</f>
        <v>32</v>
      </c>
      <c r="E652" s="1">
        <v>0</v>
      </c>
      <c r="F652" s="1">
        <v>0</v>
      </c>
      <c r="G652" s="2">
        <f t="shared" si="14"/>
        <v>50.777999999999999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v>
      </c>
      <c r="D653" s="1">
        <f>'PR-RAS'!E660</f>
        <v>18</v>
      </c>
      <c r="E653" s="1">
        <v>0</v>
      </c>
      <c r="F653" s="1">
        <v>0</v>
      </c>
      <c r="G653" s="2">
        <f t="shared" si="14"/>
        <v>35.207999999999998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6667.19</v>
      </c>
      <c r="E657" s="1">
        <v>0</v>
      </c>
      <c r="F657" s="1">
        <v>0</v>
      </c>
      <c r="G657" s="2">
        <f t="shared" si="16"/>
        <v>8747.3532799999994</v>
      </c>
      <c r="H657" s="2">
        <f t="shared" si="17"/>
        <v>0.18999999999959982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222856.08</v>
      </c>
      <c r="D662" s="1">
        <f>'PR-RAS'!E669</f>
        <v>242114.16</v>
      </c>
      <c r="E662" s="1">
        <v>0</v>
      </c>
      <c r="F662" s="1">
        <v>0</v>
      </c>
      <c r="G662" s="2">
        <f t="shared" si="14"/>
        <v>467382.78840000002</v>
      </c>
      <c r="H662" s="2">
        <f t="shared" si="15"/>
        <v>0.23999999999068677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1434</v>
      </c>
      <c r="E663" s="1">
        <v>0</v>
      </c>
      <c r="F663" s="1">
        <v>0</v>
      </c>
      <c r="G663" s="2">
        <f t="shared" si="14"/>
        <v>1898.616</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15000</v>
      </c>
      <c r="E667" s="1">
        <v>0</v>
      </c>
      <c r="F667" s="1">
        <v>0</v>
      </c>
      <c r="G667" s="2">
        <f t="shared" si="14"/>
        <v>19980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6900.3</v>
      </c>
      <c r="E670" s="1">
        <v>0</v>
      </c>
      <c r="F670" s="1">
        <v>0</v>
      </c>
      <c r="G670" s="2">
        <f t="shared" si="14"/>
        <v>9232.6014000000014</v>
      </c>
      <c r="H670" s="2">
        <f t="shared" si="15"/>
        <v>0.3000000000001819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305760.42</v>
      </c>
      <c r="D695" s="1">
        <f>'PR-RAS'!E702</f>
        <v>202259.76</v>
      </c>
      <c r="E695" s="1">
        <v>0</v>
      </c>
      <c r="F695" s="1">
        <v>0</v>
      </c>
      <c r="G695" s="2">
        <f t="shared" si="14"/>
        <v>492934.27835999994</v>
      </c>
      <c r="H695" s="2">
        <f t="shared" si="15"/>
        <v>0.65999999997438863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25588.94</v>
      </c>
      <c r="D699" s="1">
        <f>'PR-RAS'!E706</f>
        <v>0</v>
      </c>
      <c r="E699" s="1">
        <v>0</v>
      </c>
      <c r="F699" s="1">
        <v>0</v>
      </c>
      <c r="G699" s="2">
        <f t="shared" si="14"/>
        <v>17861.080119999999</v>
      </c>
      <c r="H699" s="2">
        <f t="shared" si="15"/>
        <v>6.0000000001309672E-2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9718.74</v>
      </c>
      <c r="E704" s="1">
        <v>0</v>
      </c>
      <c r="F704" s="1">
        <v>0</v>
      </c>
      <c r="G704" s="2">
        <f t="shared" ref="G704:G707" si="20">(B704/1000)*(C704*1+D704*2)</f>
        <v>13664.548439999999</v>
      </c>
      <c r="H704" s="2">
        <f t="shared" ref="H704:H707" si="21">ABS(C704-ROUND(C704,0))+ABS(D704-ROUND(D704,0))</f>
        <v>0.26000000000021828</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48105.37</v>
      </c>
      <c r="D717" s="1">
        <f>'PR-RAS'!E724</f>
        <v>49432.08</v>
      </c>
      <c r="E717" s="1">
        <v>0</v>
      </c>
      <c r="F717" s="1">
        <v>0</v>
      </c>
      <c r="G717" s="2">
        <f t="shared" si="14"/>
        <v>105230.18347999999</v>
      </c>
      <c r="H717" s="2">
        <f t="shared" si="15"/>
        <v>0.45000000000436557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5602.84</v>
      </c>
      <c r="D727" s="1">
        <f>'PR-RAS'!E734</f>
        <v>5454.55</v>
      </c>
      <c r="E727" s="1">
        <v>0</v>
      </c>
      <c r="F727" s="1">
        <v>0</v>
      </c>
      <c r="G727" s="2">
        <f t="shared" si="14"/>
        <v>11987.668440000001</v>
      </c>
      <c r="H727" s="2">
        <f t="shared" si="15"/>
        <v>0.60999999999967258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394.2</v>
      </c>
      <c r="D729" s="1">
        <f>'PR-RAS'!E736</f>
        <v>242.9</v>
      </c>
      <c r="E729" s="1">
        <v>0</v>
      </c>
      <c r="F729" s="1">
        <v>0</v>
      </c>
      <c r="G729" s="2">
        <f t="shared" si="14"/>
        <v>640.64</v>
      </c>
      <c r="H729" s="2">
        <f t="shared" si="15"/>
        <v>0.29999999999998295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903</v>
      </c>
      <c r="D731" s="1">
        <f>'PR-RAS'!E738</f>
        <v>0</v>
      </c>
      <c r="E731" s="1">
        <v>0</v>
      </c>
      <c r="F731" s="1">
        <v>0</v>
      </c>
      <c r="G731" s="2">
        <f t="shared" si="14"/>
        <v>659.18999999999994</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477.76</v>
      </c>
      <c r="D734" s="1">
        <f>'PR-RAS'!E741</f>
        <v>3015.96</v>
      </c>
      <c r="E734" s="1">
        <v>0</v>
      </c>
      <c r="F734" s="1">
        <v>0</v>
      </c>
      <c r="G734" s="2">
        <f t="shared" si="14"/>
        <v>4771.5954400000001</v>
      </c>
      <c r="H734" s="2">
        <f t="shared" si="15"/>
        <v>0.27999999999997272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646.83000000000004</v>
      </c>
      <c r="E735" s="1">
        <v>0</v>
      </c>
      <c r="F735" s="1">
        <v>0</v>
      </c>
      <c r="G735" s="2">
        <f t="shared" si="14"/>
        <v>949.54644000000008</v>
      </c>
      <c r="H735" s="2">
        <f t="shared" si="15"/>
        <v>0.16999999999995907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5370</v>
      </c>
      <c r="D836" s="1">
        <f>'PR-RAS'!E843</f>
        <v>10350</v>
      </c>
      <c r="E836" s="1">
        <v>0</v>
      </c>
      <c r="F836" s="1">
        <v>0</v>
      </c>
      <c r="G836" s="2">
        <f t="shared" si="14"/>
        <v>21768.45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1854.6</v>
      </c>
      <c r="D839" s="1">
        <f>'PR-RAS'!E846</f>
        <v>2000</v>
      </c>
      <c r="E839" s="1">
        <v>0</v>
      </c>
      <c r="F839" s="1">
        <v>0</v>
      </c>
      <c r="G839" s="2">
        <f t="shared" si="34"/>
        <v>4906.1548000000003</v>
      </c>
      <c r="H839" s="2">
        <f t="shared" si="35"/>
        <v>0.40000000000009095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2500</v>
      </c>
      <c r="D841" s="1">
        <f>'PR-RAS'!E848</f>
        <v>1500</v>
      </c>
      <c r="E841" s="1">
        <v>0</v>
      </c>
      <c r="F841" s="1">
        <v>0</v>
      </c>
      <c r="G841" s="2">
        <f t="shared" si="34"/>
        <v>4620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10860.29</v>
      </c>
      <c r="E843" s="1">
        <v>0</v>
      </c>
      <c r="F843" s="1">
        <v>0</v>
      </c>
      <c r="G843" s="2">
        <f t="shared" si="34"/>
        <v>18288.728360000001</v>
      </c>
      <c r="H843" s="2">
        <f t="shared" si="35"/>
        <v>0.29000000000087311</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12056.06</v>
      </c>
      <c r="D844" s="1">
        <f>'PR-RAS'!E851</f>
        <v>11881.85</v>
      </c>
      <c r="E844" s="1">
        <v>0</v>
      </c>
      <c r="F844" s="1">
        <v>0</v>
      </c>
      <c r="G844" s="2">
        <f t="shared" si="34"/>
        <v>30196.057680000002</v>
      </c>
      <c r="H844" s="2">
        <f t="shared" si="35"/>
        <v>0.20999999999912689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2779.75</v>
      </c>
      <c r="E920" s="1">
        <v>0</v>
      </c>
      <c r="F920" s="1">
        <v>0</v>
      </c>
      <c r="G920" s="2">
        <f t="shared" si="34"/>
        <v>5109.1805000000004</v>
      </c>
      <c r="H920" s="2">
        <f t="shared" si="35"/>
        <v>0.25</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25000</v>
      </c>
      <c r="D988" s="1">
        <f>'PR-RAS'!E995</f>
        <v>0</v>
      </c>
      <c r="E988" s="1">
        <v>0</v>
      </c>
      <c r="F988" s="1">
        <v>0</v>
      </c>
      <c r="G988" s="2">
        <f t="shared" si="34"/>
        <v>24675</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145984.63</v>
      </c>
      <c r="D1582" s="6"/>
      <c r="E1582" s="6">
        <v>0</v>
      </c>
      <c r="F1582" s="6">
        <v>0</v>
      </c>
      <c r="G1582" s="7">
        <f t="shared" ref="G1582:G1686" si="70">B1582/1000*C1582</f>
        <v>145.98463000000001</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1072918.31</v>
      </c>
      <c r="D1583" s="1">
        <v>0</v>
      </c>
      <c r="E1583" s="1">
        <v>0</v>
      </c>
      <c r="F1583" s="1">
        <v>0</v>
      </c>
      <c r="G1583" s="2">
        <f t="shared" si="70"/>
        <v>2145.83662</v>
      </c>
      <c r="H1583" s="2">
        <f t="shared" si="71"/>
        <v>0.31000000005587935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890080.54999999993</v>
      </c>
      <c r="D1585" s="1">
        <v>0</v>
      </c>
      <c r="E1585" s="1">
        <v>0</v>
      </c>
      <c r="F1585" s="1">
        <v>0</v>
      </c>
      <c r="G1585" s="2">
        <f t="shared" si="70"/>
        <v>3560.3221999999996</v>
      </c>
      <c r="H1585" s="2">
        <f t="shared" si="71"/>
        <v>0.45000000006984919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435987.20000000001</v>
      </c>
      <c r="D1586" s="1">
        <v>0</v>
      </c>
      <c r="E1586" s="1">
        <v>0</v>
      </c>
      <c r="F1586" s="1">
        <v>0</v>
      </c>
      <c r="G1586" s="2">
        <f t="shared" si="70"/>
        <v>2179.9360000000001</v>
      </c>
      <c r="H1586" s="2">
        <f t="shared" si="71"/>
        <v>0.20000000001164153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280158.40999999997</v>
      </c>
      <c r="D1587" s="1">
        <v>0</v>
      </c>
      <c r="E1587" s="1">
        <v>0</v>
      </c>
      <c r="F1587" s="1">
        <v>0</v>
      </c>
      <c r="G1587" s="2">
        <f t="shared" si="70"/>
        <v>1680.9504599999998</v>
      </c>
      <c r="H1587" s="2">
        <f t="shared" si="71"/>
        <v>0.40999999997438863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1659.32</v>
      </c>
      <c r="D1588" s="1">
        <v>0</v>
      </c>
      <c r="E1588" s="1">
        <v>0</v>
      </c>
      <c r="F1588" s="1">
        <v>0</v>
      </c>
      <c r="G1588" s="2">
        <f t="shared" si="70"/>
        <v>11.61524</v>
      </c>
      <c r="H1588" s="2">
        <f t="shared" si="71"/>
        <v>0.31999999999993634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36592.14</v>
      </c>
      <c r="D1591" s="1">
        <v>0</v>
      </c>
      <c r="E1591" s="1">
        <v>0</v>
      </c>
      <c r="F1591" s="1">
        <v>0</v>
      </c>
      <c r="G1591" s="2">
        <f t="shared" si="70"/>
        <v>365.92140000000001</v>
      </c>
      <c r="H1591" s="2">
        <f t="shared" si="71"/>
        <v>0.13999999999941792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3000</v>
      </c>
      <c r="D1592" s="1">
        <v>0</v>
      </c>
      <c r="E1592" s="1">
        <v>0</v>
      </c>
      <c r="F1592" s="1">
        <v>0</v>
      </c>
      <c r="G1592" s="2">
        <f t="shared" si="70"/>
        <v>33</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132683.48000000001</v>
      </c>
      <c r="D1593" s="1">
        <v>0</v>
      </c>
      <c r="E1593" s="1">
        <v>0</v>
      </c>
      <c r="F1593" s="1">
        <v>0</v>
      </c>
      <c r="G1593" s="2">
        <f t="shared" si="70"/>
        <v>1592.2017600000001</v>
      </c>
      <c r="H1593" s="2">
        <f t="shared" si="71"/>
        <v>0.48000000001047738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169558.01</v>
      </c>
      <c r="D1594" s="1">
        <v>0</v>
      </c>
      <c r="E1594" s="1">
        <v>0</v>
      </c>
      <c r="F1594" s="1">
        <v>0</v>
      </c>
      <c r="G1594" s="2">
        <f t="shared" si="70"/>
        <v>2204.2541299999998</v>
      </c>
      <c r="H1594" s="2">
        <f t="shared" si="71"/>
        <v>1.0000000009313226E-2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2779.75</v>
      </c>
      <c r="D1595" s="1">
        <v>0</v>
      </c>
      <c r="E1595" s="1">
        <v>0</v>
      </c>
      <c r="F1595" s="1">
        <v>0</v>
      </c>
      <c r="G1595" s="2">
        <f t="shared" si="70"/>
        <v>38.916499999999999</v>
      </c>
      <c r="H1595" s="2">
        <f t="shared" si="71"/>
        <v>0.25</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2779.75</v>
      </c>
      <c r="D1599" s="1">
        <v>0</v>
      </c>
      <c r="E1599" s="1">
        <v>0</v>
      </c>
      <c r="F1599" s="1">
        <v>0</v>
      </c>
      <c r="G1599" s="2">
        <f t="shared" si="70"/>
        <v>50.035499999999999</v>
      </c>
      <c r="H1599" s="2">
        <f t="shared" si="71"/>
        <v>0.25</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10500</v>
      </c>
      <c r="D1601" s="1">
        <v>0</v>
      </c>
      <c r="E1601" s="1">
        <v>0</v>
      </c>
      <c r="F1601" s="1">
        <v>0</v>
      </c>
      <c r="G1601" s="2">
        <f>B1601/1000*C1601</f>
        <v>210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982135.41999999993</v>
      </c>
      <c r="D1602" s="1">
        <v>0</v>
      </c>
      <c r="E1602" s="1">
        <v>0</v>
      </c>
      <c r="F1602" s="1">
        <v>0</v>
      </c>
      <c r="G1602" s="2">
        <f t="shared" si="70"/>
        <v>20624.843819999998</v>
      </c>
      <c r="H1602" s="2">
        <f t="shared" si="71"/>
        <v>0.41999999992549419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853195.09</v>
      </c>
      <c r="D1604" s="1">
        <v>0</v>
      </c>
      <c r="E1604" s="1">
        <v>0</v>
      </c>
      <c r="F1604" s="1">
        <v>0</v>
      </c>
      <c r="G1604" s="2">
        <f t="shared" si="70"/>
        <v>19623.487069999999</v>
      </c>
      <c r="H1604" s="2">
        <f t="shared" si="71"/>
        <v>8.999999996740371E-2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425931.97</v>
      </c>
      <c r="D1605" s="1">
        <v>0</v>
      </c>
      <c r="E1605" s="1">
        <v>0</v>
      </c>
      <c r="F1605" s="1">
        <v>0</v>
      </c>
      <c r="G1605" s="2">
        <f t="shared" si="70"/>
        <v>10222.36728</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233822.06</v>
      </c>
      <c r="D1606" s="1">
        <v>0</v>
      </c>
      <c r="E1606" s="1">
        <v>0</v>
      </c>
      <c r="F1606" s="1">
        <v>0</v>
      </c>
      <c r="G1606" s="2">
        <f t="shared" si="70"/>
        <v>5845.5515000000005</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1667.46</v>
      </c>
      <c r="D1607" s="1">
        <v>0</v>
      </c>
      <c r="E1607" s="1">
        <v>0</v>
      </c>
      <c r="F1607" s="1">
        <v>0</v>
      </c>
      <c r="G1607" s="2">
        <f t="shared" si="70"/>
        <v>43.353960000000001</v>
      </c>
      <c r="H1607" s="2">
        <f t="shared" si="71"/>
        <v>0.46000000000003638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35281.61</v>
      </c>
      <c r="D1610" s="1">
        <v>0</v>
      </c>
      <c r="E1610" s="1">
        <v>0</v>
      </c>
      <c r="F1610" s="1">
        <v>0</v>
      </c>
      <c r="G1610" s="2">
        <f t="shared" si="70"/>
        <v>1023.16669</v>
      </c>
      <c r="H1610" s="2">
        <f t="shared" si="71"/>
        <v>0.38999999999941792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3000</v>
      </c>
      <c r="D1611" s="1">
        <v>0</v>
      </c>
      <c r="E1611" s="1">
        <v>0</v>
      </c>
      <c r="F1611" s="1">
        <v>0</v>
      </c>
      <c r="G1611" s="2">
        <f t="shared" si="70"/>
        <v>90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153491.99</v>
      </c>
      <c r="D1612" s="1">
        <v>0</v>
      </c>
      <c r="E1612" s="1">
        <v>0</v>
      </c>
      <c r="F1612" s="1">
        <v>0</v>
      </c>
      <c r="G1612" s="2">
        <f t="shared" si="70"/>
        <v>4758.2516900000001</v>
      </c>
      <c r="H1612" s="2">
        <f t="shared" si="71"/>
        <v>1.0000000009313226E-2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119940.33</v>
      </c>
      <c r="D1613" s="1">
        <v>0</v>
      </c>
      <c r="E1613" s="1">
        <v>0</v>
      </c>
      <c r="F1613" s="1">
        <v>0</v>
      </c>
      <c r="G1613" s="2">
        <f t="shared" si="70"/>
        <v>3838.0905600000001</v>
      </c>
      <c r="H1613" s="2">
        <f t="shared" si="71"/>
        <v>0.33000000000174623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9000</v>
      </c>
      <c r="D1620" s="1">
        <v>0</v>
      </c>
      <c r="E1620" s="1">
        <v>0</v>
      </c>
      <c r="F1620" s="1">
        <v>0</v>
      </c>
      <c r="G1620" s="2">
        <f>B1620/1000*C1620</f>
        <v>351</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236767.52000000002</v>
      </c>
      <c r="D1621" s="1">
        <v>0</v>
      </c>
      <c r="E1621" s="1">
        <v>0</v>
      </c>
      <c r="F1621" s="1">
        <v>0</v>
      </c>
      <c r="G1621" s="2">
        <f t="shared" si="70"/>
        <v>9470.7008000000005</v>
      </c>
      <c r="H1621" s="2">
        <f t="shared" si="71"/>
        <v>0.47999999998137355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57758.55</v>
      </c>
      <c r="D1622" s="1">
        <v>0</v>
      </c>
      <c r="E1622" s="1">
        <v>0</v>
      </c>
      <c r="F1622" s="1">
        <v>0</v>
      </c>
      <c r="G1622" s="2">
        <f t="shared" si="70"/>
        <v>2368.1005500000001</v>
      </c>
      <c r="H1622" s="2">
        <f t="shared" si="71"/>
        <v>0.44999999999708962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21422.93</v>
      </c>
      <c r="D1628" s="1">
        <v>0</v>
      </c>
      <c r="E1628" s="1">
        <v>0</v>
      </c>
      <c r="F1628" s="1">
        <v>0</v>
      </c>
      <c r="G1628" s="2">
        <f t="shared" si="70"/>
        <v>1006.87771</v>
      </c>
      <c r="H1628" s="2">
        <f t="shared" si="71"/>
        <v>6.9999999999708962E-2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294.95</v>
      </c>
      <c r="D1629" s="1">
        <v>0</v>
      </c>
      <c r="E1629" s="1">
        <v>0</v>
      </c>
      <c r="F1629" s="1">
        <v>0</v>
      </c>
      <c r="G1629" s="2">
        <f t="shared" si="70"/>
        <v>14.1576</v>
      </c>
      <c r="H1629" s="2">
        <f t="shared" si="71"/>
        <v>5.0000000000011369E-2</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294.95</v>
      </c>
      <c r="D1630" s="1">
        <v>0</v>
      </c>
      <c r="E1630" s="1">
        <v>0</v>
      </c>
      <c r="F1630" s="1">
        <v>0</v>
      </c>
      <c r="G1630" s="2">
        <f t="shared" si="70"/>
        <v>14.45255</v>
      </c>
      <c r="H1630" s="2">
        <f t="shared" si="71"/>
        <v>5.0000000000011369E-2</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19627.52</v>
      </c>
      <c r="D1634" s="1">
        <v>0</v>
      </c>
      <c r="E1634" s="1">
        <v>0</v>
      </c>
      <c r="F1634" s="1">
        <v>0</v>
      </c>
      <c r="G1634" s="2">
        <f t="shared" si="70"/>
        <v>1040.25856</v>
      </c>
      <c r="H1634" s="2">
        <f t="shared" si="71"/>
        <v>0.47999999999956344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12746.67</v>
      </c>
      <c r="D1635" s="1">
        <v>0</v>
      </c>
      <c r="E1635" s="1">
        <v>0</v>
      </c>
      <c r="F1635" s="1">
        <v>0</v>
      </c>
      <c r="G1635" s="2">
        <f t="shared" si="70"/>
        <v>688.32018000000005</v>
      </c>
      <c r="H1635" s="2">
        <f t="shared" si="71"/>
        <v>0.32999999999992724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4633.1899999999996</v>
      </c>
      <c r="D1636" s="1">
        <v>0</v>
      </c>
      <c r="E1636" s="1">
        <v>0</v>
      </c>
      <c r="F1636" s="1">
        <v>0</v>
      </c>
      <c r="G1636" s="2">
        <f t="shared" si="70"/>
        <v>254.82544999999999</v>
      </c>
      <c r="H1636" s="2">
        <f t="shared" si="71"/>
        <v>0.18999999999959982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256.82</v>
      </c>
      <c r="D1637" s="1">
        <v>0</v>
      </c>
      <c r="E1637" s="1">
        <v>0</v>
      </c>
      <c r="F1637" s="1">
        <v>0</v>
      </c>
      <c r="G1637" s="2">
        <f t="shared" si="70"/>
        <v>14.381919999999999</v>
      </c>
      <c r="H1637" s="2">
        <f t="shared" si="71"/>
        <v>0.18000000000000682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1990.84</v>
      </c>
      <c r="D1638" s="1">
        <v>0</v>
      </c>
      <c r="E1638" s="1">
        <v>0</v>
      </c>
      <c r="F1638" s="1">
        <v>0</v>
      </c>
      <c r="G1638" s="2">
        <f t="shared" si="70"/>
        <v>113.47788</v>
      </c>
      <c r="H1638" s="2">
        <f t="shared" si="71"/>
        <v>0.16000000000008185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0.46</v>
      </c>
      <c r="D1639" s="1">
        <v>0</v>
      </c>
      <c r="E1639" s="1">
        <v>0</v>
      </c>
      <c r="F1639" s="1">
        <v>0</v>
      </c>
      <c r="G1639" s="2">
        <f t="shared" si="70"/>
        <v>2.6680000000000002E-2</v>
      </c>
      <c r="H1639" s="2">
        <f t="shared" si="71"/>
        <v>0.46</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0.46</v>
      </c>
      <c r="D1641" s="1">
        <v>0</v>
      </c>
      <c r="E1641" s="1">
        <v>0</v>
      </c>
      <c r="F1641" s="1">
        <v>0</v>
      </c>
      <c r="G1641" s="2">
        <f t="shared" si="70"/>
        <v>2.76E-2</v>
      </c>
      <c r="H1641" s="2">
        <f t="shared" si="71"/>
        <v>0.46</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1500</v>
      </c>
      <c r="D1664" s="1">
        <v>0</v>
      </c>
      <c r="E1664" s="1">
        <v>0</v>
      </c>
      <c r="F1664" s="1">
        <v>0</v>
      </c>
      <c r="G1664" s="2">
        <f t="shared" si="70"/>
        <v>124.5</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1500</v>
      </c>
      <c r="D1668" s="1">
        <v>0</v>
      </c>
      <c r="E1668" s="1">
        <v>0</v>
      </c>
      <c r="F1668" s="1">
        <v>0</v>
      </c>
      <c r="G1668" s="2">
        <f t="shared" si="70"/>
        <v>130.5</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32055.87</v>
      </c>
      <c r="D1669" s="1">
        <v>0</v>
      </c>
      <c r="E1669" s="1">
        <v>0</v>
      </c>
      <c r="F1669" s="1">
        <v>0</v>
      </c>
      <c r="G1669" s="2">
        <f t="shared" si="70"/>
        <v>2820.9165599999997</v>
      </c>
      <c r="H1669" s="2">
        <f t="shared" si="71"/>
        <v>0.13000000000101863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3000</v>
      </c>
      <c r="D1670" s="1">
        <v>0</v>
      </c>
      <c r="E1670" s="1">
        <v>0</v>
      </c>
      <c r="F1670" s="1">
        <v>0</v>
      </c>
      <c r="G1670" s="2">
        <f t="shared" si="70"/>
        <v>267</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29055.87</v>
      </c>
      <c r="D1673" s="1">
        <v>0</v>
      </c>
      <c r="E1673" s="1">
        <v>0</v>
      </c>
      <c r="F1673" s="1">
        <v>0</v>
      </c>
      <c r="G1673" s="2">
        <f t="shared" si="70"/>
        <v>2673.1400399999998</v>
      </c>
      <c r="H1673" s="2">
        <f t="shared" si="71"/>
        <v>0.13000000000101863</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2779.75</v>
      </c>
      <c r="D1674" s="1">
        <v>0</v>
      </c>
      <c r="E1674" s="1">
        <v>0</v>
      </c>
      <c r="F1674" s="1">
        <v>0</v>
      </c>
      <c r="G1674" s="2">
        <f t="shared" si="70"/>
        <v>258.51675</v>
      </c>
      <c r="H1674" s="2">
        <f t="shared" si="71"/>
        <v>0.25</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2779.75</v>
      </c>
      <c r="D1678" s="1">
        <v>0</v>
      </c>
      <c r="E1678" s="1">
        <v>0</v>
      </c>
      <c r="F1678" s="1">
        <v>0</v>
      </c>
      <c r="G1678" s="2">
        <f t="shared" si="70"/>
        <v>269.63575000000003</v>
      </c>
      <c r="H1678" s="2">
        <f t="shared" si="71"/>
        <v>0.25</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1500</v>
      </c>
      <c r="D1680" s="1">
        <v>0</v>
      </c>
      <c r="E1680" s="1">
        <v>0</v>
      </c>
      <c r="F1680" s="1">
        <v>0</v>
      </c>
      <c r="G1680" s="2">
        <f>B1680/1000*C1680</f>
        <v>148.5</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179008.97</v>
      </c>
      <c r="D1681" s="1">
        <v>0</v>
      </c>
      <c r="E1681" s="1">
        <v>0</v>
      </c>
      <c r="F1681" s="1">
        <v>0</v>
      </c>
      <c r="G1681" s="2">
        <f t="shared" si="70"/>
        <v>17900.897000000001</v>
      </c>
      <c r="H1681" s="2">
        <f t="shared" si="71"/>
        <v>2.9999999998835847E-2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128160.71</v>
      </c>
      <c r="D1683" s="1">
        <v>0</v>
      </c>
      <c r="E1683" s="1">
        <v>0</v>
      </c>
      <c r="F1683" s="1">
        <v>0</v>
      </c>
      <c r="G1683" s="2">
        <f t="shared" si="70"/>
        <v>13072.39242</v>
      </c>
      <c r="H1683" s="2">
        <f t="shared" si="71"/>
        <v>0.28999999999359716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50848.26</v>
      </c>
      <c r="D1684" s="1">
        <v>0</v>
      </c>
      <c r="E1684" s="1">
        <v>0</v>
      </c>
      <c r="F1684" s="1">
        <v>0</v>
      </c>
      <c r="G1684" s="2">
        <f t="shared" si="70"/>
        <v>5237.3707800000002</v>
      </c>
      <c r="H1684" s="2">
        <f t="shared" si="71"/>
        <v>0.26000000000203727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36799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803540.35</v>
      </c>
      <c r="I16" s="298">
        <f>'PR-RAS'!E6</f>
        <v>830717.46000000008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534175.41</v>
      </c>
      <c r="I17" s="298">
        <f>'PR-RAS'!E152</f>
        <v>905363.26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16882.249999999913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222482.91999999993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145984.63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236767.52000000002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57758.55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179008.97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31" zoomScaleNormal="100" workbookViewId="0">
      <selection activeCell="E303" sqref="E30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803540.35</v>
      </c>
      <c r="E6" s="59">
        <f>E7+E43+E49+E82+E106+E125+E134+E140</f>
        <v>830717.46000000008</v>
      </c>
      <c r="F6" s="44">
        <f t="shared" ref="F6:F132" si="0">IF(D6&lt;&gt;0,IF(E6/D6&gt;=100,"&gt;&gt;100",E6/D6*100),"-")</f>
        <v>103.38217116290427</v>
      </c>
    </row>
    <row r="7" spans="1:24" ht="12.75" customHeight="1" x14ac:dyDescent="0.2">
      <c r="A7" s="62">
        <v>61</v>
      </c>
      <c r="B7" s="228" t="s">
        <v>65</v>
      </c>
      <c r="C7" s="267" t="s">
        <v>66</v>
      </c>
      <c r="D7" s="59">
        <f>D8+D17+D23+D29+D36+D39</f>
        <v>182272.28</v>
      </c>
      <c r="E7" s="59">
        <f>E8+E17+E23+E29+E36+E39</f>
        <v>295384.88</v>
      </c>
      <c r="F7" s="44">
        <f t="shared" si="0"/>
        <v>162.0569403092999</v>
      </c>
    </row>
    <row r="8" spans="1:24" ht="12.75" customHeight="1" x14ac:dyDescent="0.2">
      <c r="A8" s="62">
        <v>611</v>
      </c>
      <c r="B8" s="228" t="s">
        <v>67</v>
      </c>
      <c r="C8" s="267" t="s">
        <v>68</v>
      </c>
      <c r="D8" s="59">
        <f>SUM(D9:D14)-D15-D16</f>
        <v>178485.01</v>
      </c>
      <c r="E8" s="59">
        <f>SUM(E9:E14)-E15-E16</f>
        <v>288341.2</v>
      </c>
      <c r="F8" s="44">
        <f t="shared" si="0"/>
        <v>161.54925279159298</v>
      </c>
    </row>
    <row r="9" spans="1:24" ht="12.75" customHeight="1" x14ac:dyDescent="0.2">
      <c r="A9" s="62">
        <v>6111</v>
      </c>
      <c r="B9" s="64" t="s">
        <v>69</v>
      </c>
      <c r="C9" s="267" t="s">
        <v>70</v>
      </c>
      <c r="D9" s="193">
        <v>213531.77</v>
      </c>
      <c r="E9" s="193">
        <v>288341.2</v>
      </c>
      <c r="F9" s="44">
        <f t="shared" si="0"/>
        <v>135.03433236187757</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51775.48</v>
      </c>
      <c r="E13" s="193">
        <v>0</v>
      </c>
      <c r="F13" s="44">
        <f t="shared" si="0"/>
        <v>0</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86822.24</v>
      </c>
      <c r="E15" s="193">
        <v>0</v>
      </c>
      <c r="F15" s="44">
        <f t="shared" si="0"/>
        <v>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3757.02</v>
      </c>
      <c r="E23" s="59">
        <f t="shared" si="2"/>
        <v>6667.19</v>
      </c>
      <c r="F23" s="44">
        <f t="shared" si="0"/>
        <v>177.45952909486772</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3757.02</v>
      </c>
      <c r="E27" s="193">
        <v>6667.19</v>
      </c>
      <c r="F27" s="44">
        <f t="shared" si="0"/>
        <v>177.45952909486772</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30.25</v>
      </c>
      <c r="E29" s="59">
        <f>SUM(E30:E35)</f>
        <v>376.49</v>
      </c>
      <c r="F29" s="44">
        <f t="shared" si="0"/>
        <v>1244.595041322314</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30.25</v>
      </c>
      <c r="E31" s="193">
        <v>376.49</v>
      </c>
      <c r="F31" s="44">
        <f t="shared" si="0"/>
        <v>1244.595041322314</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554205.43999999994</v>
      </c>
      <c r="E49" s="59">
        <f>E50+E53+E58+E61+E64+E68+E71+E74+E77</f>
        <v>467708.22000000003</v>
      </c>
      <c r="F49" s="44">
        <f t="shared" si="0"/>
        <v>84.392571101431287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222856.08</v>
      </c>
      <c r="E58" s="59">
        <f t="shared" si="9"/>
        <v>258548.16</v>
      </c>
      <c r="F58" s="44">
        <f t="shared" si="0"/>
        <v>116.01575330590039</v>
      </c>
    </row>
    <row r="59" spans="1:6" ht="24" x14ac:dyDescent="0.2">
      <c r="A59" s="62">
        <v>6331</v>
      </c>
      <c r="B59" s="64" t="s">
        <v>169</v>
      </c>
      <c r="C59" s="267" t="s">
        <v>170</v>
      </c>
      <c r="D59" s="193">
        <v>222856.08</v>
      </c>
      <c r="E59" s="193">
        <v>243548.16</v>
      </c>
      <c r="F59" s="44">
        <f t="shared" si="0"/>
        <v>109.28495197438635</v>
      </c>
    </row>
    <row r="60" spans="1:6" ht="24" x14ac:dyDescent="0.2">
      <c r="A60" s="62">
        <v>6332</v>
      </c>
      <c r="B60" s="64" t="s">
        <v>171</v>
      </c>
      <c r="C60" s="267" t="s">
        <v>172</v>
      </c>
      <c r="D60" s="193">
        <v>0</v>
      </c>
      <c r="E60" s="193">
        <v>15000</v>
      </c>
      <c r="F60" s="44" t="str">
        <f t="shared" si="0"/>
        <v>-</v>
      </c>
    </row>
    <row r="61" spans="1:6" ht="12.75" customHeight="1" x14ac:dyDescent="0.2">
      <c r="A61" s="62">
        <v>634</v>
      </c>
      <c r="B61" s="64" t="s">
        <v>173</v>
      </c>
      <c r="C61" s="267" t="s">
        <v>174</v>
      </c>
      <c r="D61" s="59">
        <f t="shared" ref="D61:E61" si="10">SUM(D62:D63)</f>
        <v>0</v>
      </c>
      <c r="E61" s="59">
        <f t="shared" si="10"/>
        <v>6900.3</v>
      </c>
      <c r="F61" s="44" t="str">
        <f t="shared" si="0"/>
        <v>-</v>
      </c>
    </row>
    <row r="62" spans="1:6" ht="12.75" customHeight="1" x14ac:dyDescent="0.2">
      <c r="A62" s="62">
        <v>6341</v>
      </c>
      <c r="B62" s="64" t="s">
        <v>175</v>
      </c>
      <c r="C62" s="267" t="s">
        <v>176</v>
      </c>
      <c r="D62" s="193">
        <v>0</v>
      </c>
      <c r="E62" s="193">
        <v>6900.3</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331349.36</v>
      </c>
      <c r="E74" s="59">
        <f t="shared" si="13"/>
        <v>202259.76</v>
      </c>
      <c r="F74" s="44">
        <f t="shared" si="0"/>
        <v>61.04124058063671</v>
      </c>
    </row>
    <row r="75" spans="1:6" ht="12.75" customHeight="1" x14ac:dyDescent="0.2">
      <c r="A75" s="62" t="s">
        <v>201</v>
      </c>
      <c r="B75" s="64" t="s">
        <v>202</v>
      </c>
      <c r="C75" s="267" t="s">
        <v>201</v>
      </c>
      <c r="D75" s="193">
        <v>305760.42</v>
      </c>
      <c r="E75" s="193">
        <v>202259.76</v>
      </c>
      <c r="F75" s="44">
        <f t="shared" si="0"/>
        <v>66.149752149084577</v>
      </c>
    </row>
    <row r="76" spans="1:6" ht="12.75" customHeight="1" x14ac:dyDescent="0.2">
      <c r="A76" s="62" t="s">
        <v>203</v>
      </c>
      <c r="B76" s="64" t="s">
        <v>204</v>
      </c>
      <c r="C76" s="267" t="s">
        <v>203</v>
      </c>
      <c r="D76" s="193">
        <v>25588.94</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9322.4</v>
      </c>
      <c r="E82" s="59">
        <f t="shared" si="15"/>
        <v>9718.74</v>
      </c>
      <c r="F82" s="44">
        <f t="shared" si="0"/>
        <v>104.25148030550073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9322.4</v>
      </c>
      <c r="E91" s="59">
        <f t="shared" si="17"/>
        <v>9718.74</v>
      </c>
      <c r="F91" s="44">
        <f t="shared" si="0"/>
        <v>104.25148030550073</v>
      </c>
    </row>
    <row r="92" spans="1:6" ht="12.75" customHeight="1" x14ac:dyDescent="0.2">
      <c r="A92" s="62">
        <v>6421</v>
      </c>
      <c r="B92" s="63" t="s">
        <v>235</v>
      </c>
      <c r="C92" s="267" t="s">
        <v>236</v>
      </c>
      <c r="D92" s="193">
        <v>3098.74</v>
      </c>
      <c r="E92" s="193">
        <v>0</v>
      </c>
      <c r="F92" s="44">
        <f t="shared" si="0"/>
        <v>0</v>
      </c>
    </row>
    <row r="93" spans="1:6" ht="12.75" customHeight="1" x14ac:dyDescent="0.2">
      <c r="A93" s="62">
        <v>6422</v>
      </c>
      <c r="B93" s="63" t="s">
        <v>237</v>
      </c>
      <c r="C93" s="267" t="s">
        <v>238</v>
      </c>
      <c r="D93" s="193">
        <v>6223.66</v>
      </c>
      <c r="E93" s="193">
        <v>9718.74</v>
      </c>
      <c r="F93" s="44">
        <f t="shared" si="0"/>
        <v>156.15795207321736</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57740.229999999996</v>
      </c>
      <c r="E106" s="59">
        <f>E107+E112+E120+E124</f>
        <v>57905.619999999995</v>
      </c>
      <c r="F106" s="44">
        <f t="shared" si="0"/>
        <v>100.28643806926296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53198.89</v>
      </c>
      <c r="E112" s="59">
        <f t="shared" si="20"/>
        <v>49435.839999999997</v>
      </c>
      <c r="F112" s="44">
        <f t="shared" si="0"/>
        <v>92.926450157136728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3.55</v>
      </c>
      <c r="E114" s="193">
        <v>0</v>
      </c>
      <c r="F114" s="44">
        <f t="shared" si="0"/>
        <v>0</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53195.34</v>
      </c>
      <c r="E117" s="193">
        <v>49435.839999999997</v>
      </c>
      <c r="F117" s="44">
        <f t="shared" si="0"/>
        <v>92.932651619483963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4541.34</v>
      </c>
      <c r="E120" s="59">
        <f t="shared" si="21"/>
        <v>8469.7800000000007</v>
      </c>
      <c r="F120" s="44">
        <f t="shared" si="0"/>
        <v>186.50398340577891</v>
      </c>
    </row>
    <row r="121" spans="1:6" ht="12.75" customHeight="1" x14ac:dyDescent="0.2">
      <c r="A121" s="62">
        <v>6531</v>
      </c>
      <c r="B121" s="63" t="s">
        <v>293</v>
      </c>
      <c r="C121" s="267" t="s">
        <v>294</v>
      </c>
      <c r="D121" s="193">
        <v>1846.54</v>
      </c>
      <c r="E121" s="193">
        <v>71.540000000000006</v>
      </c>
      <c r="F121" s="44">
        <f t="shared" si="0"/>
        <v>3.8742729645715777</v>
      </c>
    </row>
    <row r="122" spans="1:6" ht="12.75" customHeight="1" x14ac:dyDescent="0.2">
      <c r="A122" s="62">
        <v>6532</v>
      </c>
      <c r="B122" s="63" t="s">
        <v>295</v>
      </c>
      <c r="C122" s="267" t="s">
        <v>296</v>
      </c>
      <c r="D122" s="193">
        <v>2694.8</v>
      </c>
      <c r="E122" s="193">
        <v>8398.24</v>
      </c>
      <c r="F122" s="44">
        <f t="shared" si="0"/>
        <v>311.64613329375089</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534175.41</v>
      </c>
      <c r="E152" s="59">
        <f>E153+E164+E202+E221+E230+E262+E273</f>
        <v>905363.26</v>
      </c>
      <c r="F152" s="44">
        <f t="shared" si="26"/>
        <v>169.48800769395206</v>
      </c>
    </row>
    <row r="153" spans="1:6" ht="12.75" customHeight="1" x14ac:dyDescent="0.2">
      <c r="A153" s="62">
        <v>31</v>
      </c>
      <c r="B153" s="63" t="s">
        <v>356</v>
      </c>
      <c r="C153" s="267" t="s">
        <v>357</v>
      </c>
      <c r="D153" s="59">
        <f t="shared" ref="D153:E153" si="30">D154+D159+D160</f>
        <v>218635.34000000003</v>
      </c>
      <c r="E153" s="59">
        <f t="shared" si="30"/>
        <v>441483.38</v>
      </c>
      <c r="F153" s="44">
        <f t="shared" si="26"/>
        <v>201.92681567398938</v>
      </c>
    </row>
    <row r="154" spans="1:6" ht="12.75" customHeight="1" x14ac:dyDescent="0.2">
      <c r="A154" s="62">
        <v>311</v>
      </c>
      <c r="B154" s="63" t="s">
        <v>358</v>
      </c>
      <c r="C154" s="267" t="s">
        <v>359</v>
      </c>
      <c r="D154" s="59">
        <f t="shared" ref="D154:E154" si="31">SUM(D155:D158)</f>
        <v>183310.54</v>
      </c>
      <c r="E154" s="59">
        <f t="shared" si="31"/>
        <v>362441.5</v>
      </c>
      <c r="F154" s="44">
        <f t="shared" si="26"/>
        <v>197.71994561796609</v>
      </c>
    </row>
    <row r="155" spans="1:6" ht="12.75" customHeight="1" x14ac:dyDescent="0.2">
      <c r="A155" s="62">
        <v>3111</v>
      </c>
      <c r="B155" s="63" t="s">
        <v>360</v>
      </c>
      <c r="C155" s="267" t="s">
        <v>361</v>
      </c>
      <c r="D155" s="193">
        <v>183310.54</v>
      </c>
      <c r="E155" s="193">
        <v>362441.5</v>
      </c>
      <c r="F155" s="44">
        <f t="shared" si="26"/>
        <v>197.71994561796609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7504.07</v>
      </c>
      <c r="E159" s="193">
        <v>19218.580000000002</v>
      </c>
      <c r="F159" s="44">
        <f t="shared" si="26"/>
        <v>256.1087516507709</v>
      </c>
    </row>
    <row r="160" spans="1:6" ht="12.75" customHeight="1" x14ac:dyDescent="0.2">
      <c r="A160" s="62">
        <v>313</v>
      </c>
      <c r="B160" s="64" t="s">
        <v>370</v>
      </c>
      <c r="C160" s="267" t="s">
        <v>371</v>
      </c>
      <c r="D160" s="59">
        <f t="shared" ref="D160:E160" si="32">SUM(D161:D163)</f>
        <v>27820.73</v>
      </c>
      <c r="E160" s="59">
        <f t="shared" si="32"/>
        <v>59823.3</v>
      </c>
      <c r="F160" s="44">
        <f t="shared" si="26"/>
        <v>215.03138127576094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27820.73</v>
      </c>
      <c r="E162" s="193">
        <v>59823.3</v>
      </c>
      <c r="F162" s="44">
        <f t="shared" si="26"/>
        <v>215.03138127576094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165357.16</v>
      </c>
      <c r="E164" s="59">
        <f>E165+E170+E178+E188+E189+E194</f>
        <v>283735.64</v>
      </c>
      <c r="F164" s="44">
        <f t="shared" si="26"/>
        <v>171.58957011598409</v>
      </c>
    </row>
    <row r="165" spans="1:6" ht="12.75" customHeight="1" x14ac:dyDescent="0.2">
      <c r="A165" s="62">
        <v>321</v>
      </c>
      <c r="B165" s="63" t="s">
        <v>380</v>
      </c>
      <c r="C165" s="267" t="s">
        <v>381</v>
      </c>
      <c r="D165" s="59">
        <f t="shared" ref="D165:E165" si="33">SUM(D166:D169)</f>
        <v>10560.57</v>
      </c>
      <c r="E165" s="59">
        <f t="shared" si="33"/>
        <v>13212.05</v>
      </c>
      <c r="F165" s="44">
        <f t="shared" si="26"/>
        <v>125.10735689456156</v>
      </c>
    </row>
    <row r="166" spans="1:6" ht="12.75" customHeight="1" x14ac:dyDescent="0.2">
      <c r="A166" s="62">
        <v>3211</v>
      </c>
      <c r="B166" s="63" t="s">
        <v>382</v>
      </c>
      <c r="C166" s="267" t="s">
        <v>383</v>
      </c>
      <c r="D166" s="193">
        <v>2742.33</v>
      </c>
      <c r="E166" s="193">
        <v>3572</v>
      </c>
      <c r="F166" s="44">
        <f t="shared" si="26"/>
        <v>130.25419989570912</v>
      </c>
    </row>
    <row r="167" spans="1:6" ht="12.75" customHeight="1" x14ac:dyDescent="0.2">
      <c r="A167" s="62">
        <v>3212</v>
      </c>
      <c r="B167" s="63" t="s">
        <v>384</v>
      </c>
      <c r="C167" s="267" t="s">
        <v>385</v>
      </c>
      <c r="D167" s="193">
        <v>5602.84</v>
      </c>
      <c r="E167" s="193">
        <v>5454.55</v>
      </c>
      <c r="F167" s="44">
        <f t="shared" si="26"/>
        <v>97.353306537398893</v>
      </c>
    </row>
    <row r="168" spans="1:6" ht="12.75" customHeight="1" x14ac:dyDescent="0.2">
      <c r="A168" s="62">
        <v>3213</v>
      </c>
      <c r="B168" s="63" t="s">
        <v>386</v>
      </c>
      <c r="C168" s="267" t="s">
        <v>387</v>
      </c>
      <c r="D168" s="193">
        <v>578</v>
      </c>
      <c r="E168" s="193">
        <v>1721.25</v>
      </c>
      <c r="F168" s="44">
        <f t="shared" si="26"/>
        <v>297.79411764705884</v>
      </c>
    </row>
    <row r="169" spans="1:6" ht="12.75" customHeight="1" x14ac:dyDescent="0.2">
      <c r="A169" s="62">
        <v>3214</v>
      </c>
      <c r="B169" s="63" t="s">
        <v>388</v>
      </c>
      <c r="C169" s="267" t="s">
        <v>389</v>
      </c>
      <c r="D169" s="193">
        <v>1637.4</v>
      </c>
      <c r="E169" s="193">
        <v>2464.25</v>
      </c>
      <c r="F169" s="44">
        <f t="shared" si="26"/>
        <v>150.49774032001952</v>
      </c>
    </row>
    <row r="170" spans="1:6" ht="12.75" customHeight="1" x14ac:dyDescent="0.2">
      <c r="A170" s="62">
        <v>322</v>
      </c>
      <c r="B170" s="63" t="s">
        <v>390</v>
      </c>
      <c r="C170" s="267" t="s">
        <v>391</v>
      </c>
      <c r="D170" s="59">
        <f t="shared" ref="D170:E170" si="34">SUM(D171:D177)</f>
        <v>34101.919999999998</v>
      </c>
      <c r="E170" s="59">
        <f t="shared" si="34"/>
        <v>42010.630000000005</v>
      </c>
      <c r="F170" s="44">
        <f t="shared" si="26"/>
        <v>123.1913921562188</v>
      </c>
    </row>
    <row r="171" spans="1:6" ht="12.75" customHeight="1" x14ac:dyDescent="0.2">
      <c r="A171" s="62">
        <v>3221</v>
      </c>
      <c r="B171" s="63" t="s">
        <v>392</v>
      </c>
      <c r="C171" s="267" t="s">
        <v>393</v>
      </c>
      <c r="D171" s="193">
        <v>4666.55</v>
      </c>
      <c r="E171" s="193">
        <v>9607.2199999999993</v>
      </c>
      <c r="F171" s="44">
        <f t="shared" si="26"/>
        <v>205.87414685367133</v>
      </c>
    </row>
    <row r="172" spans="1:6" ht="12.75" customHeight="1" x14ac:dyDescent="0.2">
      <c r="A172" s="62">
        <v>3222</v>
      </c>
      <c r="B172" s="63" t="s">
        <v>394</v>
      </c>
      <c r="C172" s="267" t="s">
        <v>395</v>
      </c>
      <c r="D172" s="193">
        <v>8920.82</v>
      </c>
      <c r="E172" s="193">
        <v>8928.9599999999991</v>
      </c>
      <c r="F172" s="44">
        <f t="shared" si="26"/>
        <v>100.09124721718405</v>
      </c>
    </row>
    <row r="173" spans="1:6" ht="12.75" customHeight="1" x14ac:dyDescent="0.2">
      <c r="A173" s="62">
        <v>3223</v>
      </c>
      <c r="B173" s="64" t="s">
        <v>396</v>
      </c>
      <c r="C173" s="267" t="s">
        <v>397</v>
      </c>
      <c r="D173" s="193">
        <v>15547.41</v>
      </c>
      <c r="E173" s="193">
        <v>17818.37</v>
      </c>
      <c r="F173" s="44">
        <f t="shared" si="26"/>
        <v>114.60667725363902</v>
      </c>
    </row>
    <row r="174" spans="1:6" ht="12.75" customHeight="1" x14ac:dyDescent="0.2">
      <c r="A174" s="62">
        <v>3224</v>
      </c>
      <c r="B174" s="64" t="s">
        <v>398</v>
      </c>
      <c r="C174" s="267" t="s">
        <v>399</v>
      </c>
      <c r="D174" s="193">
        <v>307.45</v>
      </c>
      <c r="E174" s="193">
        <v>910.39</v>
      </c>
      <c r="F174" s="44">
        <f t="shared" si="26"/>
        <v>296.10993657505287</v>
      </c>
    </row>
    <row r="175" spans="1:6" ht="12.75" customHeight="1" x14ac:dyDescent="0.2">
      <c r="A175" s="62">
        <v>3225</v>
      </c>
      <c r="B175" s="64" t="s">
        <v>400</v>
      </c>
      <c r="C175" s="267" t="s">
        <v>401</v>
      </c>
      <c r="D175" s="193">
        <v>4659.6899999999996</v>
      </c>
      <c r="E175" s="193">
        <v>4745.6899999999996</v>
      </c>
      <c r="F175" s="44">
        <f t="shared" si="26"/>
        <v>101.84561633928438</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111030.6</v>
      </c>
      <c r="E178" s="59">
        <f t="shared" si="35"/>
        <v>198489.79</v>
      </c>
      <c r="F178" s="44">
        <f t="shared" si="26"/>
        <v>178.77034799415657</v>
      </c>
    </row>
    <row r="179" spans="1:6" ht="12.75" customHeight="1" x14ac:dyDescent="0.2">
      <c r="A179" s="62">
        <v>3231</v>
      </c>
      <c r="B179" s="64" t="s">
        <v>408</v>
      </c>
      <c r="C179" s="267" t="s">
        <v>409</v>
      </c>
      <c r="D179" s="193">
        <v>2391.84</v>
      </c>
      <c r="E179" s="193">
        <v>2557.0300000000002</v>
      </c>
      <c r="F179" s="44">
        <f t="shared" si="26"/>
        <v>106.90639842129907</v>
      </c>
    </row>
    <row r="180" spans="1:6" ht="12.75" customHeight="1" x14ac:dyDescent="0.2">
      <c r="A180" s="62">
        <v>3232</v>
      </c>
      <c r="B180" s="64" t="s">
        <v>410</v>
      </c>
      <c r="C180" s="267" t="s">
        <v>411</v>
      </c>
      <c r="D180" s="193">
        <v>53700.86</v>
      </c>
      <c r="E180" s="193">
        <v>83808.88</v>
      </c>
      <c r="F180" s="44">
        <f t="shared" si="26"/>
        <v>156.06617845598748</v>
      </c>
    </row>
    <row r="181" spans="1:6" ht="12.75" customHeight="1" x14ac:dyDescent="0.2">
      <c r="A181" s="62">
        <v>3233</v>
      </c>
      <c r="B181" s="64" t="s">
        <v>412</v>
      </c>
      <c r="C181" s="267" t="s">
        <v>413</v>
      </c>
      <c r="D181" s="193">
        <v>1945.83</v>
      </c>
      <c r="E181" s="193">
        <v>5436.82</v>
      </c>
      <c r="F181" s="44">
        <f t="shared" si="26"/>
        <v>279.40878699578076</v>
      </c>
    </row>
    <row r="182" spans="1:6" ht="12.75" customHeight="1" x14ac:dyDescent="0.2">
      <c r="A182" s="62">
        <v>3234</v>
      </c>
      <c r="B182" s="64" t="s">
        <v>414</v>
      </c>
      <c r="C182" s="267" t="s">
        <v>415</v>
      </c>
      <c r="D182" s="193">
        <v>7368.41</v>
      </c>
      <c r="E182" s="193">
        <v>21161.27</v>
      </c>
      <c r="F182" s="44">
        <f t="shared" si="26"/>
        <v>287.18909506935688</v>
      </c>
    </row>
    <row r="183" spans="1:6" ht="12.75" customHeight="1" x14ac:dyDescent="0.2">
      <c r="A183" s="62">
        <v>3235</v>
      </c>
      <c r="B183" s="63" t="s">
        <v>416</v>
      </c>
      <c r="C183" s="267" t="s">
        <v>417</v>
      </c>
      <c r="D183" s="193">
        <v>6390.3</v>
      </c>
      <c r="E183" s="193">
        <v>6390.3</v>
      </c>
      <c r="F183" s="44">
        <f t="shared" si="26"/>
        <v>100</v>
      </c>
    </row>
    <row r="184" spans="1:6" ht="12.75" customHeight="1" x14ac:dyDescent="0.2">
      <c r="A184" s="62">
        <v>3236</v>
      </c>
      <c r="B184" s="63" t="s">
        <v>418</v>
      </c>
      <c r="C184" s="267" t="s">
        <v>419</v>
      </c>
      <c r="D184" s="193">
        <v>394.2</v>
      </c>
      <c r="E184" s="193">
        <v>242.9</v>
      </c>
      <c r="F184" s="44">
        <f t="shared" si="26"/>
        <v>61.618467782851347</v>
      </c>
    </row>
    <row r="185" spans="1:6" ht="12.75" customHeight="1" x14ac:dyDescent="0.2">
      <c r="A185" s="62">
        <v>3237</v>
      </c>
      <c r="B185" s="63" t="s">
        <v>420</v>
      </c>
      <c r="C185" s="267" t="s">
        <v>421</v>
      </c>
      <c r="D185" s="193">
        <v>27268.97</v>
      </c>
      <c r="E185" s="193">
        <v>66456.37</v>
      </c>
      <c r="F185" s="44">
        <f t="shared" si="26"/>
        <v>243.70693135824345</v>
      </c>
    </row>
    <row r="186" spans="1:6" ht="12.75" customHeight="1" x14ac:dyDescent="0.2">
      <c r="A186" s="62">
        <v>3238</v>
      </c>
      <c r="B186" s="63" t="s">
        <v>422</v>
      </c>
      <c r="C186" s="267" t="s">
        <v>423</v>
      </c>
      <c r="D186" s="193">
        <v>5381.22</v>
      </c>
      <c r="E186" s="193">
        <v>3833.94</v>
      </c>
      <c r="F186" s="44">
        <f t="shared" si="26"/>
        <v>71.246668970976827</v>
      </c>
    </row>
    <row r="187" spans="1:6" ht="12.75" customHeight="1" x14ac:dyDescent="0.2">
      <c r="A187" s="62">
        <v>3239</v>
      </c>
      <c r="B187" s="63" t="s">
        <v>424</v>
      </c>
      <c r="C187" s="267" t="s">
        <v>425</v>
      </c>
      <c r="D187" s="193">
        <v>6188.97</v>
      </c>
      <c r="E187" s="193">
        <v>8602.2800000000007</v>
      </c>
      <c r="F187" s="44">
        <f t="shared" si="26"/>
        <v>138.99372593501019</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9664.07</v>
      </c>
      <c r="E194" s="59">
        <f t="shared" si="36"/>
        <v>30023.170000000002</v>
      </c>
      <c r="F194" s="44">
        <f t="shared" si="26"/>
        <v>310.66796908548883</v>
      </c>
    </row>
    <row r="195" spans="1:6" ht="12.75" customHeight="1" x14ac:dyDescent="0.2">
      <c r="A195" s="62">
        <v>3291</v>
      </c>
      <c r="B195" s="182" t="s">
        <v>440</v>
      </c>
      <c r="C195" s="267" t="s">
        <v>441</v>
      </c>
      <c r="D195" s="193">
        <v>477.76</v>
      </c>
      <c r="E195" s="193">
        <v>3015.96</v>
      </c>
      <c r="F195" s="44">
        <f t="shared" si="26"/>
        <v>631.27093101138655</v>
      </c>
    </row>
    <row r="196" spans="1:6" ht="12.75" customHeight="1" x14ac:dyDescent="0.2">
      <c r="A196" s="62">
        <v>3292</v>
      </c>
      <c r="B196" s="63" t="s">
        <v>442</v>
      </c>
      <c r="C196" s="267" t="s">
        <v>443</v>
      </c>
      <c r="D196" s="193">
        <v>0</v>
      </c>
      <c r="E196" s="193">
        <v>646.83000000000004</v>
      </c>
      <c r="F196" s="44" t="str">
        <f t="shared" si="26"/>
        <v>-</v>
      </c>
    </row>
    <row r="197" spans="1:6" ht="12.75" customHeight="1" x14ac:dyDescent="0.2">
      <c r="A197" s="62">
        <v>3293</v>
      </c>
      <c r="B197" s="63" t="s">
        <v>444</v>
      </c>
      <c r="C197" s="267" t="s">
        <v>445</v>
      </c>
      <c r="D197" s="193">
        <v>3069.51</v>
      </c>
      <c r="E197" s="193">
        <v>4363.1499999999996</v>
      </c>
      <c r="F197" s="44">
        <f t="shared" si="26"/>
        <v>142.1448374496255</v>
      </c>
    </row>
    <row r="198" spans="1:6" ht="12.75" customHeight="1" x14ac:dyDescent="0.2">
      <c r="A198" s="62">
        <v>3294</v>
      </c>
      <c r="B198" s="63" t="s">
        <v>446</v>
      </c>
      <c r="C198" s="267" t="s">
        <v>447</v>
      </c>
      <c r="D198" s="193">
        <v>546.70000000000005</v>
      </c>
      <c r="E198" s="193">
        <v>0</v>
      </c>
      <c r="F198" s="44">
        <f t="shared" si="26"/>
        <v>0</v>
      </c>
    </row>
    <row r="199" spans="1:6" ht="12.75" customHeight="1" x14ac:dyDescent="0.2">
      <c r="A199" s="62">
        <v>3295</v>
      </c>
      <c r="B199" s="63" t="s">
        <v>448</v>
      </c>
      <c r="C199" s="267" t="s">
        <v>449</v>
      </c>
      <c r="D199" s="193">
        <v>0</v>
      </c>
      <c r="E199" s="193">
        <v>2703.9</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5570.1</v>
      </c>
      <c r="E201" s="193">
        <v>19293.330000000002</v>
      </c>
      <c r="F201" s="44">
        <f t="shared" si="26"/>
        <v>346.37313513222387</v>
      </c>
    </row>
    <row r="202" spans="1:6" ht="12.75" customHeight="1" x14ac:dyDescent="0.2">
      <c r="A202" s="62">
        <v>34</v>
      </c>
      <c r="B202" s="182" t="s">
        <v>454</v>
      </c>
      <c r="C202" s="267" t="s">
        <v>455</v>
      </c>
      <c r="D202" s="59">
        <f t="shared" ref="D202:E202" si="37">D203+D208+D216</f>
        <v>1822.75</v>
      </c>
      <c r="E202" s="59">
        <f t="shared" si="37"/>
        <v>1659.32</v>
      </c>
      <c r="F202" s="44">
        <f t="shared" si="26"/>
        <v>91.033877383075023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1822.75</v>
      </c>
      <c r="E216" s="59">
        <f t="shared" si="40"/>
        <v>1659.32</v>
      </c>
      <c r="F216" s="44">
        <f t="shared" si="26"/>
        <v>91.033877383075023</v>
      </c>
    </row>
    <row r="217" spans="1:6" ht="12.75" customHeight="1" x14ac:dyDescent="0.2">
      <c r="A217" s="62">
        <v>3431</v>
      </c>
      <c r="B217" s="181" t="s">
        <v>484</v>
      </c>
      <c r="C217" s="267" t="s">
        <v>485</v>
      </c>
      <c r="D217" s="193">
        <v>1822.75</v>
      </c>
      <c r="E217" s="193">
        <v>1659.32</v>
      </c>
      <c r="F217" s="44">
        <f t="shared" si="26"/>
        <v>91.033877383075023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318.52</v>
      </c>
      <c r="E230" s="59">
        <f>E231+E234+E237+E242+E246+E250+E254+E257</f>
        <v>10305</v>
      </c>
      <c r="F230" s="44">
        <f t="shared" ref="F230:F245" si="44">IF(D230&lt;&gt;0,IF(E230/D230&gt;=100,"&gt;&gt;100",E230/D230*100),"-")</f>
        <v>3235.2756498806984</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318.52</v>
      </c>
      <c r="E246" s="59">
        <f t="shared" si="48"/>
        <v>10305</v>
      </c>
      <c r="F246" s="44">
        <f t="shared" ref="F246:F249" si="49">IF(D246&lt;&gt;0,IF(E246/D246&gt;=100,"&gt;&gt;100",E246/D246*100),"-")</f>
        <v>3235.2756498806984</v>
      </c>
    </row>
    <row r="247" spans="1:6" ht="12.75" customHeight="1" x14ac:dyDescent="0.2">
      <c r="A247" s="62" t="s">
        <v>541</v>
      </c>
      <c r="B247" s="63" t="s">
        <v>542</v>
      </c>
      <c r="C247" s="267" t="s">
        <v>541</v>
      </c>
      <c r="D247" s="193">
        <v>318.52</v>
      </c>
      <c r="E247" s="193">
        <v>10305</v>
      </c>
      <c r="F247" s="44">
        <f t="shared" si="49"/>
        <v>3235.2756498806984</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21780.66</v>
      </c>
      <c r="E262" s="59">
        <f t="shared" si="55"/>
        <v>36592.14</v>
      </c>
      <c r="F262" s="44">
        <f t="shared" ref="F262:F268" si="56">IF(D262&lt;&gt;0,IF(E262/D262&gt;=100,"&gt;&gt;100",E262/D262*100),"-")</f>
        <v>168.00289798380766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21780.66</v>
      </c>
      <c r="E269" s="59">
        <f t="shared" si="58"/>
        <v>36592.14</v>
      </c>
      <c r="F269" s="44">
        <f t="shared" ref="F269:F272" si="59">IF(D269&lt;&gt;0,IF(E269/D269&gt;=100,"&gt;&gt;100",E269/D269*100),"-")</f>
        <v>168.00289798380766</v>
      </c>
    </row>
    <row r="270" spans="1:6" ht="12.75" customHeight="1" x14ac:dyDescent="0.2">
      <c r="A270" s="62">
        <v>3721</v>
      </c>
      <c r="B270" s="64" t="s">
        <v>581</v>
      </c>
      <c r="C270" s="267" t="s">
        <v>582</v>
      </c>
      <c r="D270" s="193">
        <v>9724.6</v>
      </c>
      <c r="E270" s="193">
        <v>24710.29</v>
      </c>
      <c r="F270" s="44">
        <f t="shared" si="59"/>
        <v>254.10083705242377</v>
      </c>
    </row>
    <row r="271" spans="1:6" ht="12.75" customHeight="1" x14ac:dyDescent="0.2">
      <c r="A271" s="62">
        <v>3722</v>
      </c>
      <c r="B271" s="64" t="s">
        <v>583</v>
      </c>
      <c r="C271" s="267" t="s">
        <v>584</v>
      </c>
      <c r="D271" s="193">
        <v>12056.06</v>
      </c>
      <c r="E271" s="193">
        <v>11881.85</v>
      </c>
      <c r="F271" s="44">
        <f t="shared" si="59"/>
        <v>98.555000555737124</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126260.98</v>
      </c>
      <c r="E273" s="59">
        <f t="shared" si="60"/>
        <v>131587.78</v>
      </c>
      <c r="F273" s="44">
        <f t="shared" ref="F273:F277" si="61">IF(D273&lt;&gt;0,IF(E273/D273&gt;=100,"&gt;&gt;100",E273/D273*100),"-")</f>
        <v>104.21888060745292</v>
      </c>
    </row>
    <row r="274" spans="1:6" ht="12.75" customHeight="1" x14ac:dyDescent="0.2">
      <c r="A274" s="62">
        <v>381</v>
      </c>
      <c r="B274" s="63" t="s">
        <v>589</v>
      </c>
      <c r="C274" s="267" t="s">
        <v>590</v>
      </c>
      <c r="D274" s="59">
        <f t="shared" ref="D274:E274" si="62">SUM(D275:D277)</f>
        <v>35087.33</v>
      </c>
      <c r="E274" s="59">
        <f t="shared" si="62"/>
        <v>128587.78</v>
      </c>
      <c r="F274" s="44">
        <f t="shared" si="61"/>
        <v>366.47923908715768</v>
      </c>
    </row>
    <row r="275" spans="1:6" ht="12.75" customHeight="1" x14ac:dyDescent="0.2">
      <c r="A275" s="62">
        <v>3811</v>
      </c>
      <c r="B275" s="63" t="s">
        <v>591</v>
      </c>
      <c r="C275" s="267" t="s">
        <v>592</v>
      </c>
      <c r="D275" s="193">
        <v>35087.33</v>
      </c>
      <c r="E275" s="193">
        <v>128587.78</v>
      </c>
      <c r="F275" s="44">
        <f t="shared" si="61"/>
        <v>366.47923908715768</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91173.65</v>
      </c>
      <c r="E278" s="59">
        <f t="shared" si="63"/>
        <v>3000</v>
      </c>
      <c r="F278" s="44">
        <f t="shared" ref="F278:F282" si="64">IF(D278&lt;&gt;0,IF(E278/D278&gt;=100,"&gt;&gt;100",E278/D278*100),"-")</f>
        <v>3.2904243715152353</v>
      </c>
    </row>
    <row r="279" spans="1:6" ht="12.75" customHeight="1" x14ac:dyDescent="0.2">
      <c r="A279" s="62">
        <v>3821</v>
      </c>
      <c r="B279" s="63" t="s">
        <v>599</v>
      </c>
      <c r="C279" s="267" t="s">
        <v>600</v>
      </c>
      <c r="D279" s="193">
        <v>91173.65</v>
      </c>
      <c r="E279" s="193">
        <v>3000</v>
      </c>
      <c r="F279" s="44">
        <f t="shared" si="64"/>
        <v>3.2904243715152353</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534175.41</v>
      </c>
      <c r="E299" s="59">
        <f>E152-E297+E298</f>
        <v>905363.26</v>
      </c>
      <c r="F299" s="44">
        <f t="shared" si="68"/>
        <v>169.48800769395206</v>
      </c>
    </row>
    <row r="300" spans="1:6" ht="12.75" customHeight="1" x14ac:dyDescent="0.2">
      <c r="A300" s="62" t="s">
        <v>630</v>
      </c>
      <c r="B300" s="63" t="s">
        <v>641</v>
      </c>
      <c r="C300" s="267" t="s">
        <v>642</v>
      </c>
      <c r="D300" s="59">
        <f>IF(D6&gt;=D299,D6-D299,0)</f>
        <v>269364.93999999994</v>
      </c>
      <c r="E300" s="59">
        <f>IF(E6&gt;=E299,E6-E299,0)</f>
        <v>0</v>
      </c>
      <c r="F300" s="44">
        <f t="shared" si="68"/>
        <v>0</v>
      </c>
    </row>
    <row r="301" spans="1:6" ht="12.75" customHeight="1" x14ac:dyDescent="0.2">
      <c r="A301" s="62" t="s">
        <v>630</v>
      </c>
      <c r="B301" s="63" t="s">
        <v>643</v>
      </c>
      <c r="C301" s="267" t="s">
        <v>644</v>
      </c>
      <c r="D301" s="59">
        <f>IF(D299&gt;=D6,D299-D6,0)</f>
        <v>0</v>
      </c>
      <c r="E301" s="59">
        <f>IF(E299&gt;=E6,E299-E6,0)</f>
        <v>74645.79999999993</v>
      </c>
      <c r="F301" s="44" t="str">
        <f t="shared" si="68"/>
        <v>-</v>
      </c>
    </row>
    <row r="302" spans="1:6" ht="12.75" customHeight="1" x14ac:dyDescent="0.2">
      <c r="A302" s="62">
        <v>92211</v>
      </c>
      <c r="B302" s="63" t="s">
        <v>645</v>
      </c>
      <c r="C302" s="267" t="s">
        <v>646</v>
      </c>
      <c r="D302" s="193">
        <v>9497.52</v>
      </c>
      <c r="E302" s="193">
        <v>0</v>
      </c>
      <c r="F302" s="44">
        <f t="shared" si="68"/>
        <v>0</v>
      </c>
    </row>
    <row r="303" spans="1:6" ht="12.75" customHeight="1" x14ac:dyDescent="0.2">
      <c r="A303" s="62">
        <v>92221</v>
      </c>
      <c r="B303" s="63" t="s">
        <v>647</v>
      </c>
      <c r="C303" s="267" t="s">
        <v>648</v>
      </c>
      <c r="D303" s="193">
        <v>0</v>
      </c>
      <c r="E303" s="193">
        <v>24960.74</v>
      </c>
      <c r="F303" s="44" t="str">
        <f t="shared" si="68"/>
        <v>-</v>
      </c>
    </row>
    <row r="304" spans="1:6" ht="12.75" customHeight="1" x14ac:dyDescent="0.2">
      <c r="A304" s="62">
        <v>96</v>
      </c>
      <c r="B304" s="228" t="s">
        <v>649</v>
      </c>
      <c r="C304" s="267" t="s">
        <v>650</v>
      </c>
      <c r="D304" s="193">
        <v>97771.98</v>
      </c>
      <c r="E304" s="193">
        <v>717454.23</v>
      </c>
      <c r="F304" s="44">
        <f t="shared" si="68"/>
        <v>733.80351916776158</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61905.38</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61905.38</v>
      </c>
      <c r="F321" s="44" t="str">
        <f t="shared" si="72"/>
        <v>-</v>
      </c>
    </row>
    <row r="322" spans="1:6" ht="12.75" customHeight="1" x14ac:dyDescent="0.2">
      <c r="A322" s="62">
        <v>721</v>
      </c>
      <c r="B322" s="63" t="s">
        <v>684</v>
      </c>
      <c r="C322" s="267" t="s">
        <v>685</v>
      </c>
      <c r="D322" s="59">
        <f t="shared" ref="D322:E322" si="77">SUM(D323:D326)</f>
        <v>0</v>
      </c>
      <c r="E322" s="59">
        <f t="shared" si="77"/>
        <v>61905.38</v>
      </c>
      <c r="F322" s="44" t="str">
        <f t="shared" si="72"/>
        <v>-</v>
      </c>
    </row>
    <row r="323" spans="1:6" ht="12.75" customHeight="1" x14ac:dyDescent="0.2">
      <c r="A323" s="62">
        <v>7211</v>
      </c>
      <c r="B323" s="63" t="s">
        <v>686</v>
      </c>
      <c r="C323" s="267" t="s">
        <v>687</v>
      </c>
      <c r="D323" s="193">
        <v>0</v>
      </c>
      <c r="E323" s="193">
        <v>61905.38</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56201.88</v>
      </c>
      <c r="E360" s="59">
        <f t="shared" si="86"/>
        <v>169558.01</v>
      </c>
      <c r="F360" s="44">
        <f t="shared" si="72"/>
        <v>301.69455185484901</v>
      </c>
    </row>
    <row r="361" spans="1:6" ht="12.75" customHeight="1" x14ac:dyDescent="0.2">
      <c r="A361" s="62">
        <v>41</v>
      </c>
      <c r="B361" s="63" t="s">
        <v>762</v>
      </c>
      <c r="C361" s="267" t="s">
        <v>763</v>
      </c>
      <c r="D361" s="59">
        <f t="shared" ref="D361:E361" si="87">D362+D366</f>
        <v>0</v>
      </c>
      <c r="E361" s="59">
        <f t="shared" si="87"/>
        <v>5156.25</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5156.25</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5156.25</v>
      </c>
      <c r="F372" s="44" t="str">
        <f t="shared" si="72"/>
        <v>-</v>
      </c>
    </row>
    <row r="373" spans="1:6" ht="24" x14ac:dyDescent="0.2">
      <c r="A373" s="62">
        <v>42</v>
      </c>
      <c r="B373" s="182" t="s">
        <v>778</v>
      </c>
      <c r="C373" s="267" t="s">
        <v>779</v>
      </c>
      <c r="D373" s="59">
        <f t="shared" ref="D373:E373" si="90">D374+D379+D388+D393+D398+D401</f>
        <v>56201.88</v>
      </c>
      <c r="E373" s="59">
        <f t="shared" si="90"/>
        <v>164401.76</v>
      </c>
      <c r="F373" s="44">
        <f t="shared" si="72"/>
        <v>292.52003669628135</v>
      </c>
    </row>
    <row r="374" spans="1:6" ht="12.75" customHeight="1" x14ac:dyDescent="0.2">
      <c r="A374" s="62">
        <v>421</v>
      </c>
      <c r="B374" s="63" t="s">
        <v>780</v>
      </c>
      <c r="C374" s="267" t="s">
        <v>781</v>
      </c>
      <c r="D374" s="59">
        <f t="shared" ref="D374:E374" si="91">SUM(D375:D378)</f>
        <v>45194.909999999996</v>
      </c>
      <c r="E374" s="59">
        <f t="shared" si="91"/>
        <v>158201.66</v>
      </c>
      <c r="F374" s="44">
        <f t="shared" si="72"/>
        <v>350.04309113570537</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33515.519999999997</v>
      </c>
      <c r="E377" s="193">
        <v>43457.69</v>
      </c>
      <c r="F377" s="44">
        <f t="shared" si="72"/>
        <v>129.66437638443327</v>
      </c>
    </row>
    <row r="378" spans="1:6" ht="12.75" customHeight="1" x14ac:dyDescent="0.2">
      <c r="A378" s="62">
        <v>4214</v>
      </c>
      <c r="B378" s="63" t="s">
        <v>692</v>
      </c>
      <c r="C378" s="267" t="s">
        <v>785</v>
      </c>
      <c r="D378" s="193">
        <v>11679.39</v>
      </c>
      <c r="E378" s="193">
        <v>114743.97</v>
      </c>
      <c r="F378" s="44">
        <f t="shared" si="72"/>
        <v>982.44831279715811</v>
      </c>
    </row>
    <row r="379" spans="1:6" ht="12.75" customHeight="1" x14ac:dyDescent="0.2">
      <c r="A379" s="62">
        <v>422</v>
      </c>
      <c r="B379" s="63" t="s">
        <v>786</v>
      </c>
      <c r="C379" s="267" t="s">
        <v>787</v>
      </c>
      <c r="D379" s="59">
        <f t="shared" ref="D379:E379" si="92">SUM(D380:D387)</f>
        <v>9951.9699999999993</v>
      </c>
      <c r="E379" s="59">
        <f t="shared" si="92"/>
        <v>6200.1</v>
      </c>
      <c r="F379" s="44">
        <f t="shared" si="72"/>
        <v>62.30022799506029</v>
      </c>
    </row>
    <row r="380" spans="1:6" ht="12.75" customHeight="1" x14ac:dyDescent="0.2">
      <c r="A380" s="62">
        <v>4221</v>
      </c>
      <c r="B380" s="63" t="s">
        <v>696</v>
      </c>
      <c r="C380" s="267" t="s">
        <v>788</v>
      </c>
      <c r="D380" s="193">
        <v>1009.97</v>
      </c>
      <c r="E380" s="193">
        <v>326.25</v>
      </c>
      <c r="F380" s="44">
        <f t="shared" si="72"/>
        <v>32.302939691277963</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2406.25</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8942</v>
      </c>
      <c r="E386" s="193">
        <v>3467.6</v>
      </c>
      <c r="F386" s="44">
        <f t="shared" si="72"/>
        <v>38.778796689778574</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1055</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1055</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56201.88</v>
      </c>
      <c r="E418" s="59">
        <f t="shared" si="102"/>
        <v>107652.63</v>
      </c>
      <c r="F418" s="44">
        <f t="shared" si="72"/>
        <v>191.54631482078537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174914.88</v>
      </c>
      <c r="E420" s="193">
        <v>18003.5</v>
      </c>
      <c r="F420" s="44">
        <f t="shared" si="72"/>
        <v>10.292720665045763</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803540.35</v>
      </c>
      <c r="E422" s="59">
        <f>E6+E308</f>
        <v>892622.84000000008</v>
      </c>
      <c r="F422" s="44">
        <f t="shared" si="72"/>
        <v>111.0862497446457</v>
      </c>
    </row>
    <row r="423" spans="1:6" ht="12.75" customHeight="1" x14ac:dyDescent="0.2">
      <c r="A423" s="62" t="s">
        <v>630</v>
      </c>
      <c r="B423" s="63" t="s">
        <v>853</v>
      </c>
      <c r="C423" s="267" t="s">
        <v>854</v>
      </c>
      <c r="D423" s="59">
        <f t="shared" ref="D423:E423" si="103">D299+D360</f>
        <v>590377.29</v>
      </c>
      <c r="E423" s="59">
        <f t="shared" si="103"/>
        <v>1074921.27</v>
      </c>
      <c r="F423" s="44">
        <f t="shared" si="72"/>
        <v>182.07361431534738</v>
      </c>
    </row>
    <row r="424" spans="1:6" ht="12.75" customHeight="1" x14ac:dyDescent="0.2">
      <c r="A424" s="62" t="s">
        <v>630</v>
      </c>
      <c r="B424" s="63" t="s">
        <v>855</v>
      </c>
      <c r="C424" s="267" t="s">
        <v>856</v>
      </c>
      <c r="D424" s="59">
        <f t="shared" ref="D424:E424" si="104">IF(D422&gt;=D423,D422-D423,0)</f>
        <v>213163.05999999994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182298.42999999993</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165417.36000000002</v>
      </c>
      <c r="E427" s="59">
        <f t="shared" si="107"/>
        <v>42964.240000000005</v>
      </c>
      <c r="F427" s="44">
        <f t="shared" si="72"/>
        <v>25.973235215457436</v>
      </c>
    </row>
    <row r="428" spans="1:6" ht="24" x14ac:dyDescent="0.2">
      <c r="A428" s="269" t="s">
        <v>864</v>
      </c>
      <c r="B428" s="263" t="s">
        <v>865</v>
      </c>
      <c r="C428" s="270" t="s">
        <v>866</v>
      </c>
      <c r="D428" s="80">
        <f t="shared" ref="D428:E428" si="108">D304+D421</f>
        <v>97771.98</v>
      </c>
      <c r="E428" s="80">
        <f t="shared" si="108"/>
        <v>717454.23</v>
      </c>
      <c r="F428" s="60">
        <f t="shared" si="72"/>
        <v>733.80351916776158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2779.75</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2779.75</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2779.75</v>
      </c>
      <c r="F514" s="44" t="str">
        <f t="shared" si="109"/>
        <v>-</v>
      </c>
    </row>
    <row r="515" spans="1:6" ht="12.75" customHeight="1" x14ac:dyDescent="0.2">
      <c r="A515" s="62">
        <v>8471</v>
      </c>
      <c r="B515" s="63" t="s">
        <v>1038</v>
      </c>
      <c r="C515" s="267" t="s">
        <v>1039</v>
      </c>
      <c r="D515" s="193">
        <v>0</v>
      </c>
      <c r="E515" s="193">
        <v>2779.75</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25000</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25000</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25000</v>
      </c>
      <c r="E621" s="59">
        <f t="shared" si="158"/>
        <v>0</v>
      </c>
      <c r="F621" s="44">
        <f t="shared" si="109"/>
        <v>0</v>
      </c>
    </row>
    <row r="622" spans="1:6" ht="12.75" customHeight="1" x14ac:dyDescent="0.2">
      <c r="A622" s="62">
        <v>5471</v>
      </c>
      <c r="B622" s="63" t="s">
        <v>1242</v>
      </c>
      <c r="C622" s="267" t="s">
        <v>1243</v>
      </c>
      <c r="D622" s="193">
        <v>25000</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2779.75</v>
      </c>
      <c r="F639" s="44" t="str">
        <f t="shared" si="109"/>
        <v>-</v>
      </c>
    </row>
    <row r="640" spans="1:6" ht="12.75" customHeight="1" x14ac:dyDescent="0.2">
      <c r="A640" s="62" t="s">
        <v>630</v>
      </c>
      <c r="B640" s="63" t="s">
        <v>1278</v>
      </c>
      <c r="C640" s="267" t="s">
        <v>1279</v>
      </c>
      <c r="D640" s="59">
        <f>IF(D535-D430&gt;=0,D535-D430,0)</f>
        <v>25000</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5863.45</v>
      </c>
      <c r="E642" s="193">
        <v>0</v>
      </c>
      <c r="F642" s="44">
        <f t="shared" si="109"/>
        <v>0</v>
      </c>
    </row>
    <row r="643" spans="1:6" ht="12.75" customHeight="1" x14ac:dyDescent="0.2">
      <c r="A643" s="62" t="s">
        <v>630</v>
      </c>
      <c r="B643" s="63" t="s">
        <v>1284</v>
      </c>
      <c r="C643" s="267" t="s">
        <v>1285</v>
      </c>
      <c r="D643" s="59">
        <f>D422+D430</f>
        <v>803540.35</v>
      </c>
      <c r="E643" s="59">
        <f>E422+E430</f>
        <v>895402.59000000008</v>
      </c>
      <c r="F643" s="44">
        <f t="shared" si="109"/>
        <v>111.43218756842765</v>
      </c>
    </row>
    <row r="644" spans="1:6" ht="12.75" customHeight="1" x14ac:dyDescent="0.2">
      <c r="A644" s="62" t="s">
        <v>630</v>
      </c>
      <c r="B644" s="63" t="s">
        <v>1286</v>
      </c>
      <c r="C644" s="267" t="s">
        <v>1287</v>
      </c>
      <c r="D644" s="59">
        <f>D423+D535</f>
        <v>615377.29</v>
      </c>
      <c r="E644" s="59">
        <f>E423+E535</f>
        <v>1074921.27</v>
      </c>
      <c r="F644" s="44">
        <f t="shared" si="109"/>
        <v>174.67678568378759</v>
      </c>
    </row>
    <row r="645" spans="1:6" ht="12.75" customHeight="1" x14ac:dyDescent="0.2">
      <c r="A645" s="62" t="s">
        <v>630</v>
      </c>
      <c r="B645" s="63" t="s">
        <v>1288</v>
      </c>
      <c r="C645" s="267" t="s">
        <v>1289</v>
      </c>
      <c r="D645" s="59">
        <f t="shared" ref="D645:E645" si="163">IF(D643&gt;=D644,D643-D644,0)</f>
        <v>188163.05999999994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179518.67999999993</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171280.81000000003</v>
      </c>
      <c r="E648" s="59">
        <f>IF(E427-E426+E642-E641&gt;=0,E427-E426+E642-E641,0)</f>
        <v>42964.240000000005</v>
      </c>
      <c r="F648" s="44">
        <f t="shared" si="109"/>
        <v>25.084094359432324</v>
      </c>
    </row>
    <row r="649" spans="1:6" ht="24" x14ac:dyDescent="0.2">
      <c r="A649" s="62" t="s">
        <v>630</v>
      </c>
      <c r="B649" s="63" t="s">
        <v>1296</v>
      </c>
      <c r="C649" s="267" t="s">
        <v>1297</v>
      </c>
      <c r="D649" s="59">
        <f t="shared" ref="D649:E649" si="165">IF(D645+D647-D646-D648&gt;=0,D645+D647-D646-D648,0)</f>
        <v>16882.249999999913</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222482.91999999993</v>
      </c>
      <c r="F650" s="44" t="str">
        <f t="shared" si="109"/>
        <v>-</v>
      </c>
    </row>
    <row r="651" spans="1:6" ht="24" x14ac:dyDescent="0.2">
      <c r="A651" s="269" t="s">
        <v>1300</v>
      </c>
      <c r="B651" s="183" t="s">
        <v>1301</v>
      </c>
      <c r="C651" s="270" t="s">
        <v>1300</v>
      </c>
      <c r="D651" s="195">
        <v>15160.57</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2641.62</v>
      </c>
      <c r="E653" s="193">
        <v>97440.49</v>
      </c>
      <c r="F653" s="44">
        <f t="shared" ref="F653:F740" si="167">IF(D653&lt;&gt;0,IF(E653/D653&gt;=100,"&gt;&gt;100",E653/D653*100),"-")</f>
        <v>3688.6641530575935</v>
      </c>
    </row>
    <row r="654" spans="1:6" ht="12.75" customHeight="1" x14ac:dyDescent="0.2">
      <c r="A654" s="62" t="s">
        <v>1305</v>
      </c>
      <c r="B654" s="63" t="s">
        <v>1306</v>
      </c>
      <c r="C654" s="267" t="s">
        <v>1305</v>
      </c>
      <c r="D654" s="193">
        <v>889787.81</v>
      </c>
      <c r="E654" s="193">
        <v>1033509.78</v>
      </c>
      <c r="F654" s="44">
        <f t="shared" si="167"/>
        <v>116.15238693818472</v>
      </c>
    </row>
    <row r="655" spans="1:6" ht="12.75" customHeight="1" x14ac:dyDescent="0.2">
      <c r="A655" s="62" t="s">
        <v>1307</v>
      </c>
      <c r="B655" s="63" t="s">
        <v>1308</v>
      </c>
      <c r="C655" s="267" t="s">
        <v>1307</v>
      </c>
      <c r="D655" s="193">
        <v>761384.01</v>
      </c>
      <c r="E655" s="193">
        <v>1125356.01</v>
      </c>
      <c r="F655" s="44">
        <f t="shared" si="167"/>
        <v>147.80399840548267</v>
      </c>
    </row>
    <row r="656" spans="1:6" ht="24" x14ac:dyDescent="0.2">
      <c r="A656" s="62">
        <v>11</v>
      </c>
      <c r="B656" s="63" t="s">
        <v>1309</v>
      </c>
      <c r="C656" s="267" t="s">
        <v>1310</v>
      </c>
      <c r="D656" s="59">
        <f t="shared" ref="D656:E656" si="168">+D653+D654-D655</f>
        <v>131045.42000000004</v>
      </c>
      <c r="E656" s="59">
        <f t="shared" si="168"/>
        <v>5594.2600000000093</v>
      </c>
      <c r="F656" s="44">
        <f t="shared" si="167"/>
        <v>4.2689473619146758</v>
      </c>
    </row>
    <row r="657" spans="1:6" ht="24" x14ac:dyDescent="0.2">
      <c r="A657" s="62" t="s">
        <v>630</v>
      </c>
      <c r="B657" s="63" t="s">
        <v>1311</v>
      </c>
      <c r="C657" s="267" t="s">
        <v>1312</v>
      </c>
      <c r="D657" s="273">
        <v>14</v>
      </c>
      <c r="E657" s="273">
        <v>32</v>
      </c>
      <c r="F657" s="44">
        <f t="shared" si="167"/>
        <v>228.57142857142856</v>
      </c>
    </row>
    <row r="658" spans="1:6" ht="24" x14ac:dyDescent="0.2">
      <c r="A658" s="62" t="s">
        <v>630</v>
      </c>
      <c r="B658" s="63" t="s">
        <v>1313</v>
      </c>
      <c r="C658" s="267" t="s">
        <v>1314</v>
      </c>
      <c r="D658" s="273">
        <v>18</v>
      </c>
      <c r="E658" s="273">
        <v>18</v>
      </c>
      <c r="F658" s="44">
        <f t="shared" si="167"/>
        <v>100</v>
      </c>
    </row>
    <row r="659" spans="1:6" ht="12.75" customHeight="1" x14ac:dyDescent="0.2">
      <c r="A659" s="62" t="s">
        <v>630</v>
      </c>
      <c r="B659" s="63" t="s">
        <v>1315</v>
      </c>
      <c r="C659" s="267" t="s">
        <v>1316</v>
      </c>
      <c r="D659" s="273">
        <v>14</v>
      </c>
      <c r="E659" s="273">
        <v>32</v>
      </c>
      <c r="F659" s="44">
        <f t="shared" si="167"/>
        <v>228.57142857142856</v>
      </c>
    </row>
    <row r="660" spans="1:6" ht="12.75" customHeight="1" x14ac:dyDescent="0.2">
      <c r="A660" s="62" t="s">
        <v>630</v>
      </c>
      <c r="B660" s="63" t="s">
        <v>1317</v>
      </c>
      <c r="C660" s="267" t="s">
        <v>1318</v>
      </c>
      <c r="D660" s="273">
        <v>18</v>
      </c>
      <c r="E660" s="273">
        <v>18</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6667.19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222856.08</v>
      </c>
      <c r="E669" s="193">
        <v>242114.16</v>
      </c>
      <c r="F669" s="44">
        <f t="shared" si="167"/>
        <v>108.6414873670936</v>
      </c>
    </row>
    <row r="670" spans="1:6" ht="12.75" customHeight="1" x14ac:dyDescent="0.2">
      <c r="A670" s="62">
        <v>63312</v>
      </c>
      <c r="B670" s="63" t="s">
        <v>1338</v>
      </c>
      <c r="C670" s="267" t="s">
        <v>1339</v>
      </c>
      <c r="D670" s="193">
        <v>0</v>
      </c>
      <c r="E670" s="193">
        <v>1434</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15000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6900.3</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305760.42</v>
      </c>
      <c r="E702" s="191">
        <v>202259.76</v>
      </c>
      <c r="F702" s="70">
        <f t="shared" si="167"/>
        <v>66.149752149084577</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25588.94</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9718.74</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48105.37</v>
      </c>
      <c r="E724" s="191">
        <v>49432.08</v>
      </c>
      <c r="F724" s="70">
        <f t="shared" si="167"/>
        <v>102.75792494684066</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5602.84</v>
      </c>
      <c r="E734" s="191">
        <v>5454.55</v>
      </c>
      <c r="F734" s="70">
        <f t="shared" si="167"/>
        <v>97.353306537398893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394.2</v>
      </c>
      <c r="E736" s="193">
        <v>242.9</v>
      </c>
      <c r="F736" s="44">
        <f t="shared" si="167"/>
        <v>61.618467782851347</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903</v>
      </c>
      <c r="E738" s="193">
        <v>0</v>
      </c>
      <c r="F738" s="44">
        <f t="shared" si="167"/>
        <v>0</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477.76</v>
      </c>
      <c r="E741" s="191">
        <v>3015.96</v>
      </c>
      <c r="F741" s="70">
        <f t="shared" ref="F741:F1006" si="169">IF(D741&lt;&gt;0,IF(E741/D741&gt;=100,"&gt;&gt;100",E741/D741*100),"-")</f>
        <v>631.27093101138655</v>
      </c>
    </row>
    <row r="742" spans="1:6" ht="12.75" customHeight="1" x14ac:dyDescent="0.2">
      <c r="A742" s="69" t="s">
        <v>1462</v>
      </c>
      <c r="B742" s="64" t="s">
        <v>1463</v>
      </c>
      <c r="C742" s="301" t="s">
        <v>1462</v>
      </c>
      <c r="D742" s="191">
        <v>0</v>
      </c>
      <c r="E742" s="191">
        <v>646.83000000000004</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5370</v>
      </c>
      <c r="E843" s="193">
        <v>10350</v>
      </c>
      <c r="F843" s="44">
        <f t="shared" si="169"/>
        <v>192.73743016759778</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1854.6</v>
      </c>
      <c r="E846" s="193">
        <v>2000</v>
      </c>
      <c r="F846" s="44">
        <f t="shared" si="169"/>
        <v>107.83996549121105</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2500</v>
      </c>
      <c r="E848" s="193">
        <v>1500</v>
      </c>
      <c r="F848" s="44">
        <f t="shared" si="169"/>
        <v>60</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10860.29</v>
      </c>
      <c r="F850" s="44" t="str">
        <f t="shared" si="169"/>
        <v>-</v>
      </c>
    </row>
    <row r="851" spans="1:6" ht="12.75" customHeight="1" x14ac:dyDescent="0.2">
      <c r="A851" s="62">
        <v>37221</v>
      </c>
      <c r="B851" s="63" t="s">
        <v>1679</v>
      </c>
      <c r="C851" s="267" t="s">
        <v>1680</v>
      </c>
      <c r="D851" s="193">
        <v>12056.06</v>
      </c>
      <c r="E851" s="193">
        <v>11881.85</v>
      </c>
      <c r="F851" s="44">
        <f t="shared" si="169"/>
        <v>98.555000555737124</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2779.75</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25000</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145984.63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1072918.31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890080.54999999993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435987.20000000001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280158.40999999997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1659.32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36592.14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3000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132683.48000000001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169558.01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2779.75</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2779.75</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10500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982135.41999999993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853195.09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425931.97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233822.06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1667.46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35281.61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3000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153491.99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119940.33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9000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236767.52000000002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57758.55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21422.93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294.95</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294.95</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19627.52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12746.67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4633.1899999999996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256.82</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1990.84</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0.46</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0.46</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1500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1500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32055.87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3000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29055.87</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2779.75</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2779.75</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1500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179008.97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128160.71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50848.26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36799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2025-07-14T16:17:02Z</dcterms:modified>
</cp:coreProperties>
</file>